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ECOOP-CONTABILIDAD\Desktop\Yafreissy-IDECOOP\MAYO 2024\"/>
    </mc:Choice>
  </mc:AlternateContent>
  <bookViews>
    <workbookView xWindow="0" yWindow="0" windowWidth="20490" windowHeight="8940" activeTab="5"/>
  </bookViews>
  <sheets>
    <sheet name="DICIEMBRE 2023" sheetId="1" r:id="rId1"/>
    <sheet name="ENERO 2024" sheetId="2" r:id="rId2"/>
    <sheet name="FEBRERO 2024" sheetId="3" r:id="rId3"/>
    <sheet name="MARZO 2024" sheetId="6" r:id="rId4"/>
    <sheet name="ABRIL 2024" sheetId="8" r:id="rId5"/>
    <sheet name="MAYO 2024" sheetId="9" r:id="rId6"/>
  </sheets>
  <externalReferences>
    <externalReference r:id="rId7"/>
  </externalReferences>
  <definedNames>
    <definedName name="_xlnm._FilterDatabase" localSheetId="4" hidden="1">'ABRIL 2024'!$A$12:$J$84</definedName>
    <definedName name="_xlnm._FilterDatabase" localSheetId="0" hidden="1">'DICIEMBRE 2023'!$A$12:$J$80</definedName>
    <definedName name="_xlnm._FilterDatabase" localSheetId="1" hidden="1">'ENERO 2024'!$A$12:$J$90</definedName>
    <definedName name="_xlnm._FilterDatabase" localSheetId="2" hidden="1">'FEBRERO 2024'!$A$12:$J$90</definedName>
    <definedName name="_xlnm._FilterDatabase" localSheetId="5" hidden="1">'MAYO 2024'!$A$12:$J$82</definedName>
    <definedName name="_xlnm.Print_Area" localSheetId="4">'ABRIL 2024'!$A$1:$J$96</definedName>
    <definedName name="_xlnm.Print_Area" localSheetId="0">'DICIEMBRE 2023'!$A$1:$J$93</definedName>
    <definedName name="_xlnm.Print_Area" localSheetId="1">'ENERO 2024'!$A$1:$J$103</definedName>
    <definedName name="_xlnm.Print_Area" localSheetId="2">'FEBRERO 2024'!$A$1:$J$103</definedName>
    <definedName name="_xlnm.Print_Area" localSheetId="5">'MAYO 2024'!$A$1:$J$99</definedName>
    <definedName name="_xlnm.Print_Titles" localSheetId="4">'ABRIL 2024'!$1:$12</definedName>
    <definedName name="_xlnm.Print_Titles" localSheetId="0">'DICIEMBRE 2023'!$1:$12</definedName>
    <definedName name="_xlnm.Print_Titles" localSheetId="1">'ENERO 2024'!$1:$12</definedName>
    <definedName name="_xlnm.Print_Titles" localSheetId="2">'FEBRERO 2024'!$1:$12</definedName>
    <definedName name="_xlnm.Print_Titles" localSheetId="5">'MAYO 2024'!$1:$12</definedName>
  </definedNames>
  <calcPr calcId="162913"/>
</workbook>
</file>

<file path=xl/calcChain.xml><?xml version="1.0" encoding="utf-8"?>
<calcChain xmlns="http://schemas.openxmlformats.org/spreadsheetml/2006/main">
  <c r="I88" i="9" l="1"/>
  <c r="I87" i="9"/>
  <c r="F81" i="9" l="1"/>
  <c r="F80" i="9" l="1"/>
  <c r="F90" i="9" s="1"/>
  <c r="I86" i="9" l="1"/>
  <c r="I84" i="9" l="1"/>
  <c r="I85" i="9"/>
  <c r="I89" i="9"/>
  <c r="I83" i="9"/>
  <c r="I82" i="9"/>
  <c r="I80" i="9"/>
  <c r="I79" i="9"/>
  <c r="I78" i="9"/>
  <c r="I77" i="9"/>
  <c r="I76" i="9"/>
  <c r="I75" i="9"/>
  <c r="I74" i="9"/>
  <c r="F72" i="9"/>
  <c r="I71" i="9"/>
  <c r="I70" i="9"/>
  <c r="I69" i="9"/>
  <c r="C69" i="9"/>
  <c r="I68" i="9"/>
  <c r="I67" i="9"/>
  <c r="I66" i="9"/>
  <c r="I65" i="9"/>
  <c r="C65" i="9"/>
  <c r="I64" i="9"/>
  <c r="C64" i="9"/>
  <c r="I63" i="9"/>
  <c r="I62" i="9"/>
  <c r="I61" i="9"/>
  <c r="I60" i="9"/>
  <c r="I59" i="9"/>
  <c r="I58" i="9"/>
  <c r="I57" i="9"/>
  <c r="C57" i="9"/>
  <c r="I56" i="9"/>
  <c r="C56" i="9"/>
  <c r="I55" i="9"/>
  <c r="C55" i="9"/>
  <c r="I54" i="9"/>
  <c r="I53" i="9"/>
  <c r="I52" i="9"/>
  <c r="I51" i="9"/>
  <c r="I50" i="9"/>
  <c r="I49" i="9"/>
  <c r="I48" i="9"/>
  <c r="C48" i="9"/>
  <c r="I47" i="9"/>
  <c r="C47" i="9"/>
  <c r="I46" i="9"/>
  <c r="I45" i="9"/>
  <c r="I44" i="9"/>
  <c r="I43" i="9"/>
  <c r="I42" i="9"/>
  <c r="C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72" i="9" l="1"/>
  <c r="F91" i="9"/>
  <c r="I81" i="9"/>
  <c r="I90" i="9" s="1"/>
  <c r="I91" i="9" l="1"/>
  <c r="I87" i="8" l="1"/>
  <c r="F87" i="8"/>
  <c r="I86" i="8"/>
  <c r="I85" i="8"/>
  <c r="F83" i="8" l="1"/>
  <c r="I83" i="8" l="1"/>
  <c r="F82" i="8"/>
  <c r="I82" i="8"/>
  <c r="G95" i="6"/>
  <c r="G94" i="6"/>
  <c r="I84" i="8"/>
  <c r="I81" i="8"/>
  <c r="I80" i="8"/>
  <c r="I79" i="8"/>
  <c r="I78" i="8"/>
  <c r="I77" i="8"/>
  <c r="I76" i="8"/>
  <c r="I75" i="8"/>
  <c r="I74" i="8"/>
  <c r="F72" i="8"/>
  <c r="I71" i="8"/>
  <c r="I70" i="8"/>
  <c r="I69" i="8"/>
  <c r="C69" i="8"/>
  <c r="I68" i="8"/>
  <c r="I67" i="8"/>
  <c r="I66" i="8"/>
  <c r="I65" i="8"/>
  <c r="C65" i="8"/>
  <c r="I64" i="8"/>
  <c r="C64" i="8"/>
  <c r="I63" i="8"/>
  <c r="I62" i="8"/>
  <c r="I61" i="8"/>
  <c r="I60" i="8"/>
  <c r="I59" i="8"/>
  <c r="I58" i="8"/>
  <c r="I57" i="8"/>
  <c r="C57" i="8"/>
  <c r="I56" i="8"/>
  <c r="C56" i="8"/>
  <c r="I55" i="8"/>
  <c r="C55" i="8"/>
  <c r="I54" i="8"/>
  <c r="I53" i="8"/>
  <c r="I52" i="8"/>
  <c r="I51" i="8"/>
  <c r="I50" i="8"/>
  <c r="I49" i="8"/>
  <c r="I48" i="8"/>
  <c r="C48" i="8"/>
  <c r="I47" i="8"/>
  <c r="C47" i="8"/>
  <c r="I46" i="8"/>
  <c r="I45" i="8"/>
  <c r="I44" i="8"/>
  <c r="I43" i="8"/>
  <c r="I42" i="8"/>
  <c r="C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94" i="6" s="1"/>
  <c r="G72" i="6"/>
  <c r="J71" i="6"/>
  <c r="J70" i="6"/>
  <c r="J69" i="6"/>
  <c r="D69" i="6"/>
  <c r="J68" i="6"/>
  <c r="J67" i="6"/>
  <c r="J66" i="6"/>
  <c r="J65" i="6"/>
  <c r="D65" i="6"/>
  <c r="J64" i="6"/>
  <c r="D64" i="6"/>
  <c r="J63" i="6"/>
  <c r="J62" i="6"/>
  <c r="J61" i="6"/>
  <c r="J60" i="6"/>
  <c r="J59" i="6"/>
  <c r="J58" i="6"/>
  <c r="J57" i="6"/>
  <c r="D57" i="6"/>
  <c r="J56" i="6"/>
  <c r="D56" i="6"/>
  <c r="J55" i="6"/>
  <c r="D55" i="6"/>
  <c r="J54" i="6"/>
  <c r="J53" i="6"/>
  <c r="J52" i="6"/>
  <c r="J51" i="6"/>
  <c r="J50" i="6"/>
  <c r="J49" i="6"/>
  <c r="J48" i="6"/>
  <c r="D48" i="6"/>
  <c r="J47" i="6"/>
  <c r="D47" i="6"/>
  <c r="J46" i="6"/>
  <c r="J45" i="6"/>
  <c r="J44" i="6"/>
  <c r="J43" i="6"/>
  <c r="J42" i="6"/>
  <c r="D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72" i="6" s="1"/>
  <c r="J95" i="6" s="1"/>
  <c r="F88" i="8" l="1"/>
  <c r="I72" i="8"/>
  <c r="I88" i="8" l="1"/>
  <c r="F89" i="3" l="1"/>
  <c r="F88" i="3"/>
  <c r="I86" i="3"/>
  <c r="I87" i="3"/>
  <c r="I85" i="3"/>
  <c r="I84" i="3" l="1"/>
  <c r="G92" i="2"/>
  <c r="I89" i="2"/>
  <c r="F89" i="2"/>
  <c r="F88" i="2"/>
  <c r="I83" i="3"/>
  <c r="I82" i="3"/>
  <c r="I81" i="3"/>
  <c r="I80" i="3"/>
  <c r="I79" i="3"/>
  <c r="I78" i="3"/>
  <c r="I77" i="3"/>
  <c r="I76" i="3"/>
  <c r="I75" i="3"/>
  <c r="I74" i="3"/>
  <c r="F72" i="3"/>
  <c r="I71" i="3"/>
  <c r="I70" i="3"/>
  <c r="I69" i="3"/>
  <c r="C69" i="3"/>
  <c r="I68" i="3"/>
  <c r="I67" i="3"/>
  <c r="I66" i="3"/>
  <c r="I65" i="3"/>
  <c r="C65" i="3"/>
  <c r="I64" i="3"/>
  <c r="C64" i="3"/>
  <c r="I63" i="3"/>
  <c r="I62" i="3"/>
  <c r="I61" i="3"/>
  <c r="I60" i="3"/>
  <c r="I59" i="3"/>
  <c r="I58" i="3"/>
  <c r="I57" i="3"/>
  <c r="C57" i="3"/>
  <c r="I56" i="3"/>
  <c r="C56" i="3"/>
  <c r="I55" i="3"/>
  <c r="C55" i="3"/>
  <c r="I54" i="3"/>
  <c r="I53" i="3"/>
  <c r="I52" i="3"/>
  <c r="I51" i="3"/>
  <c r="I50" i="3"/>
  <c r="I49" i="3"/>
  <c r="I48" i="3"/>
  <c r="C48" i="3"/>
  <c r="I47" i="3"/>
  <c r="C47" i="3"/>
  <c r="I46" i="3"/>
  <c r="I45" i="3"/>
  <c r="I44" i="3"/>
  <c r="I43" i="3"/>
  <c r="I42" i="3"/>
  <c r="C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85" i="2"/>
  <c r="I86" i="2"/>
  <c r="I84" i="2"/>
  <c r="I83" i="2"/>
  <c r="I77" i="2"/>
  <c r="I78" i="2"/>
  <c r="I79" i="2"/>
  <c r="I80" i="2"/>
  <c r="I81" i="2"/>
  <c r="I82" i="2"/>
  <c r="I87" i="2"/>
  <c r="I76" i="2"/>
  <c r="I75" i="2"/>
  <c r="I74" i="2"/>
  <c r="F72" i="2"/>
  <c r="I71" i="2"/>
  <c r="I70" i="2"/>
  <c r="I69" i="2"/>
  <c r="C69" i="2"/>
  <c r="I68" i="2"/>
  <c r="I67" i="2"/>
  <c r="I66" i="2"/>
  <c r="I65" i="2"/>
  <c r="C65" i="2"/>
  <c r="I64" i="2"/>
  <c r="C64" i="2"/>
  <c r="I63" i="2"/>
  <c r="I62" i="2"/>
  <c r="I61" i="2"/>
  <c r="I60" i="2"/>
  <c r="I59" i="2"/>
  <c r="I58" i="2"/>
  <c r="I57" i="2"/>
  <c r="C57" i="2"/>
  <c r="I56" i="2"/>
  <c r="C56" i="2"/>
  <c r="I55" i="2"/>
  <c r="C55" i="2"/>
  <c r="I54" i="2"/>
  <c r="I53" i="2"/>
  <c r="I52" i="2"/>
  <c r="I51" i="2"/>
  <c r="I50" i="2"/>
  <c r="I49" i="2"/>
  <c r="I48" i="2"/>
  <c r="C48" i="2"/>
  <c r="I47" i="2"/>
  <c r="C47" i="2"/>
  <c r="I46" i="2"/>
  <c r="I45" i="2"/>
  <c r="I44" i="2"/>
  <c r="I43" i="2"/>
  <c r="I42" i="2"/>
  <c r="C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88" i="3" l="1"/>
  <c r="I72" i="3"/>
  <c r="I72" i="2"/>
  <c r="I88" i="2"/>
  <c r="F78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89" i="3" l="1"/>
  <c r="I72" i="1"/>
  <c r="F79" i="1"/>
  <c r="I78" i="1"/>
  <c r="I79" i="1" l="1"/>
</calcChain>
</file>

<file path=xl/sharedStrings.xml><?xml version="1.0" encoding="utf-8"?>
<sst xmlns="http://schemas.openxmlformats.org/spreadsheetml/2006/main" count="2171" uniqueCount="229">
  <si>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</si>
  <si>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</si>
  <si>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</si>
  <si>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</si>
  <si>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</si>
  <si>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</si>
  <si>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</si>
  <si>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</si>
  <si>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</si>
  <si>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</si>
  <si>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</si>
  <si>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</si>
  <si>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</si>
  <si>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</si>
  <si>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</si>
  <si>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</si>
  <si>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</si>
  <si>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</si>
  <si>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</si>
  <si>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</si>
  <si>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</si>
  <si>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</si>
  <si>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</si>
  <si>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</si>
  <si>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</si>
  <si>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</si>
  <si>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</si>
  <si>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</si>
  <si>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</si>
  <si>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</si>
  <si>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</si>
  <si>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</si>
  <si>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</si>
  <si>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</si>
  <si>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</si>
  <si>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</si>
  <si>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</si>
  <si>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</si>
  <si>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</si>
  <si>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</si>
  <si>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</si>
  <si>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</si>
  <si>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</si>
  <si>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</si>
  <si>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</si>
  <si>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</si>
  <si>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</si>
  <si>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</si>
  <si>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</si>
  <si>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</si>
  <si>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</si>
  <si>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</si>
  <si>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</si>
  <si>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</si>
  <si>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</si>
  <si>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</si>
  <si>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</si>
  <si>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</si>
  <si>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</si>
  <si>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</si>
  <si>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</si>
  <si>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</si>
  <si>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</si>
  <si>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</si>
  <si>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</si>
  <si>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</si>
  <si>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</si>
  <si>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</si>
  <si>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</si>
  <si>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</si>
  <si>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</si>
  <si>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</si>
  <si>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</si>
  <si>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</si>
  <si>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</si>
  <si>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</si>
  <si>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</si>
  <si>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</si>
  <si>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</si>
  <si>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</si>
  <si>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</si>
  <si>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</si>
  <si>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</si>
  <si>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</si>
  <si>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</si>
  <si>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</si>
  <si>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</si>
  <si>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</si>
  <si>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</si>
  <si>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</si>
  <si>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</si>
  <si>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</si>
  <si>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</si>
  <si>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</si>
  <si>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</si>
  <si>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</si>
  <si>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</si>
  <si>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</si>
  <si>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</si>
  <si>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</si>
  <si>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</si>
  <si>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</si>
  <si>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</si>
  <si>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</si>
  <si>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</si>
  <si>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</si>
  <si>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</si>
  <si>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</si>
  <si>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</si>
  <si>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</si>
  <si>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</si>
  <si>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</si>
  <si>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</si>
  <si>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</si>
  <si>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</si>
  <si>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</si>
  <si>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</si>
  <si>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</si>
  <si>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</si>
  <si>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</si>
  <si>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</si>
  <si>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</si>
  <si>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</si>
  <si>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</si>
  <si>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</si>
  <si>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</si>
  <si>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</si>
  <si>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</si>
  <si>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</si>
  <si>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</si>
  <si>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</si>
  <si>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</si>
  <si>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</si>
  <si>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</si>
  <si>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</si>
  <si>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</si>
  <si>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</si>
  <si>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</si>
  <si>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</si>
  <si>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</si>
  <si>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</si>
  <si>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</si>
  <si>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</si>
  <si>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</si>
  <si>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</si>
  <si>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</si>
  <si>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</si>
  <si>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</si>
  <si>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</si>
  <si>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</si>
  <si>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</si>
  <si>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</si>
  <si>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</si>
  <si>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</si>
  <si>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001-00576412</t>
  </si>
  <si>
    <t>MANUEL DEL SOCORRO PEREZ GARCIA</t>
  </si>
  <si>
    <t xml:space="preserve">NOTARIO 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</si>
  <si>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</si>
  <si>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</si>
  <si>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</si>
  <si>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</si>
  <si>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</si>
  <si>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</si>
  <si>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>SEGUROS RESERVAS</t>
  </si>
  <si>
    <t>POLIZA DE SEGUROS MOTOCILETA</t>
  </si>
  <si>
    <t>B1500045576</t>
  </si>
  <si>
    <t>B1500045580</t>
  </si>
  <si>
    <t xml:space="preserve">RAMIREZ Y MOJICA </t>
  </si>
  <si>
    <t xml:space="preserve">COMPRA DE MONITOR Y DISCO DURO </t>
  </si>
  <si>
    <t>B1500002127</t>
  </si>
  <si>
    <t>SEGURO  NACIONAL DE SALUD</t>
  </si>
  <si>
    <t xml:space="preserve">SEGUROS DE PERSONAS </t>
  </si>
  <si>
    <t>B1500010706</t>
  </si>
  <si>
    <t>HUMANOS SEGUROS,SA</t>
  </si>
  <si>
    <t>B1500031248</t>
  </si>
  <si>
    <t>AYUNTAMIENTO MUNICIPAL BARAHONA</t>
  </si>
  <si>
    <t>B1500001892</t>
  </si>
  <si>
    <t>AYUNTAMIENTO MUNICIPAL SANTIAGO</t>
  </si>
  <si>
    <t>B1500006229</t>
  </si>
  <si>
    <t xml:space="preserve">POLIZA INCENDIOS Y LINEAS ALIADAS </t>
  </si>
  <si>
    <t>B1500046700</t>
  </si>
  <si>
    <t>MILDRED V.RAMOS RODRIGUEZ DE GOMEZ</t>
  </si>
  <si>
    <t xml:space="preserve">ALQUILER </t>
  </si>
  <si>
    <t xml:space="preserve">CONTRATO DE ALQUILER </t>
  </si>
  <si>
    <t>B1500006252</t>
  </si>
  <si>
    <t>GRUPO DIARIO LIBRE</t>
  </si>
  <si>
    <t xml:space="preserve">PUBLICACION </t>
  </si>
  <si>
    <t>B1500002429</t>
  </si>
  <si>
    <t xml:space="preserve"> </t>
  </si>
  <si>
    <t>31/03/2024</t>
  </si>
  <si>
    <t>B1500001939</t>
  </si>
  <si>
    <t xml:space="preserve">POLIZA RESPONSABILIDAD CIVIL </t>
  </si>
  <si>
    <t>B1500046702</t>
  </si>
  <si>
    <t xml:space="preserve">ALQUILER LA VEGA </t>
  </si>
  <si>
    <t>OMEGA TECH, SA</t>
  </si>
  <si>
    <t>ROTER WIRELESS</t>
  </si>
  <si>
    <t>B1500023082</t>
  </si>
  <si>
    <t>20/02/2024</t>
  </si>
  <si>
    <t>CAASD</t>
  </si>
  <si>
    <t xml:space="preserve">CONSUMO DE AGUA </t>
  </si>
  <si>
    <t>B1500136458</t>
  </si>
  <si>
    <t>B1500136970</t>
  </si>
  <si>
    <t>LISTIN DIARIO</t>
  </si>
  <si>
    <t xml:space="preserve">RENOVACION PERIODICO </t>
  </si>
  <si>
    <t>B1500009371</t>
  </si>
  <si>
    <t xml:space="preserve">SERVICIOS ELECTRICOS PROFESIONALES SERPRONAL, SRL </t>
  </si>
  <si>
    <t xml:space="preserve">AIRE ACONDICIONADO Y CONDENSADOR </t>
  </si>
  <si>
    <t>B1500000168</t>
  </si>
  <si>
    <t>05600087695</t>
  </si>
  <si>
    <t>ABRAHAM ABURKARMA CABRERA</t>
  </si>
  <si>
    <t xml:space="preserve">ALQUILER SAN FRANCISCO </t>
  </si>
  <si>
    <r>
      <t xml:space="preserve">Nota: </t>
    </r>
    <r>
      <rPr>
        <sz val="16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</si>
  <si>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 xml:space="preserve">LA RENOVACION DEL CONTRATO ESTA PENDIENTE POR RECIBIR </t>
  </si>
  <si>
    <t>CORPORACION ESTATAL DE RADIO Y TELEVISION</t>
  </si>
  <si>
    <t xml:space="preserve">B1500009022   B1500009014  B1500009002  </t>
  </si>
  <si>
    <t>01800361865</t>
  </si>
  <si>
    <t>ROSA MARGARITA PEREZ CEBALLOS</t>
  </si>
  <si>
    <t xml:space="preserve">ALQUILER DAJABON </t>
  </si>
  <si>
    <t>B1500000003</t>
  </si>
  <si>
    <t>EDESUR</t>
  </si>
  <si>
    <t>ENERGIA ELECTRICA</t>
  </si>
  <si>
    <t>B1500528752   B1500527945  B1500527315  B1500524062  B1500524775  B1500526379  B1500525965</t>
  </si>
  <si>
    <t>B15000009144</t>
  </si>
  <si>
    <t>B1500009061</t>
  </si>
  <si>
    <t xml:space="preserve">GRUPO DIARIO LIBRE </t>
  </si>
  <si>
    <t xml:space="preserve">                   </t>
  </si>
  <si>
    <t>00114116361</t>
  </si>
  <si>
    <t xml:space="preserve">BARBARA VICTORIA HERNANDEZ FRIAS </t>
  </si>
  <si>
    <t xml:space="preserve">SERVICIOS MODERADOR PARA CONFERENCIA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</si>
</sst>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u val="singleAccounting"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6" fillId="0" borderId="1" xfId="1" applyFont="1" applyFill="1" applyBorder="1" applyAlignment="1">
      <alignment vertical="center"/>
    </xf>
    <xf numFmtId="43" fontId="6" fillId="6" borderId="1" xfId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vertical="center"/>
    </xf>
    <xf numFmtId="14" fontId="5" fillId="3" borderId="2" xfId="1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14" fontId="5" fillId="3" borderId="1" xfId="1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right" vertical="center"/>
    </xf>
    <xf numFmtId="43" fontId="15" fillId="4" borderId="3" xfId="1" applyFont="1" applyFill="1" applyBorder="1" applyAlignment="1">
      <alignment vertical="center"/>
    </xf>
    <xf numFmtId="43" fontId="15" fillId="4" borderId="4" xfId="1" applyFont="1" applyFill="1" applyBorder="1" applyAlignment="1">
      <alignment vertical="center"/>
    </xf>
    <xf numFmtId="43" fontId="5" fillId="4" borderId="1" xfId="1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43" fontId="5" fillId="0" borderId="1" xfId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43" fontId="15" fillId="3" borderId="1" xfId="1" applyFont="1" applyFill="1" applyBorder="1" applyAlignment="1"/>
    <xf numFmtId="43" fontId="15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3" fontId="5" fillId="0" borderId="0" xfId="1" applyFont="1"/>
    <xf numFmtId="43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center"/>
    </xf>
    <xf numFmtId="14" fontId="5" fillId="0" borderId="1" xfId="1" applyNumberFormat="1" applyFont="1" applyFill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91141</xdr:colOff>
      <xdr:row>0</xdr:row>
      <xdr:rowOff>0</xdr:rowOff>
    </xdr:from>
    <xdr:to>
      <xdr:col>4</xdr:col>
      <xdr:colOff>2040591</xdr:colOff>
      <xdr:row>5</xdr:row>
      <xdr:rowOff>114300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1391" y="0"/>
          <a:ext cx="19494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66700"/>
          <a:ext cx="1943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39"/>
  <sheetViews>
    <sheetView showGridLines="0" view="pageBreakPreview" topLeftCell="A61" zoomScale="60" zoomScaleNormal="70" workbookViewId="0">
      <selection activeCell="A78" sqref="A78:E7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1" x14ac:dyDescent="0.3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ht="21" x14ac:dyDescent="0.35">
      <c r="A9" s="141">
        <v>45291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0" ht="21" x14ac:dyDescent="0.35">
      <c r="A10" s="141" t="s">
        <v>2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6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142</v>
      </c>
    </row>
    <row r="77" spans="1:10" s="24" customFormat="1" ht="21" customHeight="1" x14ac:dyDescent="0.25">
      <c r="A77" s="9"/>
      <c r="B77" s="18"/>
      <c r="C77" s="19"/>
      <c r="D77" s="18"/>
      <c r="E77" s="38"/>
      <c r="F77" s="21"/>
      <c r="G77" s="22"/>
      <c r="H77" s="23"/>
      <c r="I77" s="16"/>
      <c r="J77" s="17"/>
    </row>
    <row r="78" spans="1:10" s="24" customFormat="1" ht="21" customHeight="1" x14ac:dyDescent="0.3">
      <c r="A78" s="142" t="s">
        <v>148</v>
      </c>
      <c r="B78" s="143"/>
      <c r="C78" s="143"/>
      <c r="D78" s="143"/>
      <c r="E78" s="144"/>
      <c r="F78" s="39">
        <f>SUM(F74:F76)</f>
        <v>16650</v>
      </c>
      <c r="G78" s="39"/>
      <c r="H78" s="40"/>
      <c r="I78" s="41">
        <f>SUM(I74:I76)</f>
        <v>16650</v>
      </c>
      <c r="J78" s="42"/>
    </row>
    <row r="79" spans="1:10" s="24" customFormat="1" ht="21" customHeight="1" x14ac:dyDescent="0.45">
      <c r="A79" s="145" t="s">
        <v>149</v>
      </c>
      <c r="B79" s="145"/>
      <c r="C79" s="145"/>
      <c r="D79" s="145"/>
      <c r="E79" s="145"/>
      <c r="F79" s="43">
        <f>F72+F78</f>
        <v>6397464.6899999995</v>
      </c>
      <c r="G79" s="43"/>
      <c r="H79" s="40"/>
      <c r="I79" s="44">
        <f>I72+I78</f>
        <v>6397464.6899999995</v>
      </c>
      <c r="J79" s="42"/>
    </row>
    <row r="80" spans="1:10" s="24" customFormat="1" ht="21" customHeight="1" x14ac:dyDescent="0.25">
      <c r="A80" s="45"/>
      <c r="B80" s="46"/>
      <c r="C80" s="47"/>
      <c r="D80" s="46"/>
      <c r="E80" s="46"/>
      <c r="F80" s="48" t="s">
        <v>150</v>
      </c>
      <c r="G80" s="48"/>
      <c r="H80" s="49"/>
      <c r="I80" s="49"/>
      <c r="J80" s="49"/>
    </row>
    <row r="81" spans="1:10" s="24" customFormat="1" ht="21" customHeight="1" x14ac:dyDescent="0.25">
      <c r="A81" s="135" t="s">
        <v>151</v>
      </c>
      <c r="B81" s="135"/>
      <c r="C81" s="50"/>
      <c r="D81" s="4"/>
      <c r="E81" s="4"/>
      <c r="F81" s="51"/>
      <c r="G81" s="51"/>
      <c r="H81" s="6"/>
      <c r="I81" s="6"/>
      <c r="J81" s="6"/>
    </row>
    <row r="82" spans="1:10" s="24" customFormat="1" ht="21" customHeight="1" x14ac:dyDescent="0.25">
      <c r="A82" s="135"/>
      <c r="B82" s="135"/>
      <c r="C82" s="52"/>
      <c r="D82" s="4"/>
      <c r="E82" s="4"/>
      <c r="F82" s="4"/>
      <c r="G82" s="4"/>
      <c r="H82" s="6"/>
      <c r="I82" s="6"/>
      <c r="J82" s="6"/>
    </row>
    <row r="83" spans="1:10" s="24" customFormat="1" ht="21" customHeight="1" x14ac:dyDescent="0.25">
      <c r="A83" s="135"/>
      <c r="B83" s="135"/>
      <c r="C83" s="52"/>
      <c r="D83" s="4"/>
      <c r="E83" s="4"/>
      <c r="F83" s="4"/>
      <c r="G83" s="4"/>
      <c r="H83" s="6"/>
      <c r="I83" s="6"/>
      <c r="J83" s="6"/>
    </row>
    <row r="84" spans="1:10" s="24" customFormat="1" ht="21" customHeight="1" x14ac:dyDescent="0.25">
      <c r="A84" s="53"/>
      <c r="B84" s="53"/>
      <c r="C84" s="52"/>
      <c r="D84" s="4"/>
      <c r="E84" s="4"/>
      <c r="F84" s="4"/>
      <c r="G84" s="4"/>
      <c r="H84" s="4"/>
      <c r="I84" s="4"/>
      <c r="J84" s="4"/>
    </row>
    <row r="85" spans="1:10" s="24" customFormat="1" ht="21" customHeight="1" x14ac:dyDescent="0.3">
      <c r="A85" s="53"/>
      <c r="B85" s="53"/>
      <c r="C85" s="54"/>
      <c r="D85" s="55"/>
      <c r="E85" s="55"/>
      <c r="F85" s="6"/>
      <c r="G85" s="6"/>
      <c r="H85" s="4"/>
      <c r="I85" s="4"/>
      <c r="J85" s="4"/>
    </row>
    <row r="86" spans="1:10" s="24" customFormat="1" ht="21" customHeight="1" x14ac:dyDescent="0.25">
      <c r="A86" s="56"/>
      <c r="B86" s="54"/>
      <c r="C86" s="54"/>
      <c r="D86" s="136" t="s">
        <v>152</v>
      </c>
      <c r="E86" s="136"/>
      <c r="F86" s="6"/>
      <c r="G86" s="6"/>
      <c r="H86" s="6"/>
      <c r="I86" s="6"/>
      <c r="J86" s="6"/>
    </row>
    <row r="87" spans="1:10" s="24" customFormat="1" ht="21" customHeight="1" x14ac:dyDescent="0.3">
      <c r="A87" s="56"/>
      <c r="B87" s="54"/>
      <c r="C87" s="54"/>
      <c r="D87" s="137" t="s">
        <v>153</v>
      </c>
      <c r="E87" s="137"/>
      <c r="F87" s="6"/>
      <c r="G87" s="6"/>
      <c r="H87" s="6"/>
      <c r="I87" s="6"/>
      <c r="J87" s="6"/>
    </row>
    <row r="88" spans="1:10" s="24" customFormat="1" ht="21" customHeight="1" x14ac:dyDescent="0.25">
      <c r="A88" s="57"/>
      <c r="B88" s="4"/>
      <c r="C88" s="50"/>
      <c r="D88" s="4"/>
      <c r="E88" s="4"/>
      <c r="F88" s="4"/>
      <c r="G88" s="4"/>
      <c r="H88" s="138"/>
      <c r="I88" s="139"/>
      <c r="J88" s="139"/>
    </row>
    <row r="89" spans="1:10" s="24" customFormat="1" ht="21" customHeight="1" x14ac:dyDescent="0.25">
      <c r="A89" s="57"/>
      <c r="B89" s="4"/>
      <c r="C89" s="50"/>
      <c r="D89" s="4"/>
      <c r="E89" s="4"/>
      <c r="F89" s="4"/>
      <c r="G89" s="4"/>
      <c r="H89" s="4"/>
      <c r="I89" s="4"/>
      <c r="J89" s="4"/>
    </row>
    <row r="90" spans="1:10" s="24" customFormat="1" ht="21" customHeight="1" x14ac:dyDescent="0.25">
      <c r="A90" s="57"/>
      <c r="B90" s="4"/>
      <c r="C90" s="50"/>
      <c r="D90" s="4"/>
      <c r="E90" s="4"/>
      <c r="F90" s="6"/>
      <c r="G90" s="6"/>
      <c r="H90" s="4"/>
      <c r="I90" s="4"/>
      <c r="J90" s="4"/>
    </row>
    <row r="91" spans="1:10" s="24" customFormat="1" ht="21" customHeight="1" x14ac:dyDescent="0.25">
      <c r="A91" s="57"/>
      <c r="B91" s="4"/>
      <c r="C91" s="50"/>
      <c r="D91" s="6"/>
      <c r="E91" s="6"/>
      <c r="F91" s="6"/>
      <c r="G91" s="6"/>
      <c r="H91" s="4"/>
      <c r="I91" s="4"/>
      <c r="J91" s="4"/>
    </row>
    <row r="92" spans="1:10" s="24" customFormat="1" ht="21" customHeight="1" x14ac:dyDescent="0.25">
      <c r="A92" s="57"/>
      <c r="B92" s="4"/>
      <c r="C92" s="50"/>
      <c r="D92" s="6"/>
      <c r="E92" s="6"/>
      <c r="F92" s="6"/>
      <c r="G92" s="6"/>
      <c r="H92" s="4"/>
      <c r="I92" s="4"/>
      <c r="J92" s="4"/>
    </row>
    <row r="93" spans="1:10" s="24" customFormat="1" ht="21" customHeight="1" x14ac:dyDescent="0.25">
      <c r="A93" s="57"/>
      <c r="B93" s="4"/>
      <c r="C93" s="50"/>
      <c r="D93" s="4"/>
      <c r="E93" s="4"/>
      <c r="F93" s="4"/>
      <c r="G93" s="4"/>
      <c r="H93" s="4"/>
      <c r="I93" s="4"/>
      <c r="J93" s="4"/>
    </row>
    <row r="94" spans="1:10" s="24" customFormat="1" ht="21" customHeight="1" x14ac:dyDescent="0.25">
      <c r="A94" s="57"/>
      <c r="B94" s="4"/>
      <c r="C94" s="50"/>
      <c r="D94" s="4"/>
      <c r="E94" s="4"/>
      <c r="F94" s="4"/>
      <c r="G94" s="4"/>
      <c r="H94" s="4"/>
      <c r="I94" s="4"/>
      <c r="J94" s="58"/>
    </row>
    <row r="95" spans="1:10" s="24" customFormat="1" ht="21" customHeight="1" x14ac:dyDescent="0.25">
      <c r="A95" s="57"/>
      <c r="B95" s="4"/>
      <c r="C95" s="50"/>
      <c r="D95" s="4"/>
      <c r="E95" s="4"/>
      <c r="F95" s="4"/>
      <c r="G95" s="4"/>
      <c r="H95" s="4"/>
      <c r="I95" s="4"/>
      <c r="J95" s="4"/>
    </row>
    <row r="96" spans="1:10" s="24" customFormat="1" ht="21" customHeight="1" x14ac:dyDescent="0.25">
      <c r="A96" s="57"/>
      <c r="B96" s="4"/>
      <c r="C96" s="50"/>
      <c r="D96" s="4"/>
      <c r="E96" s="4"/>
      <c r="F96" s="4"/>
      <c r="G96" s="4"/>
      <c r="H96" s="4"/>
      <c r="I96" s="4"/>
      <c r="J96" s="4"/>
    </row>
    <row r="97" spans="1:11" s="24" customFormat="1" ht="24.75" customHeight="1" x14ac:dyDescent="0.25">
      <c r="A97" s="57"/>
      <c r="B97" s="4"/>
      <c r="C97" s="50"/>
      <c r="D97" s="4"/>
      <c r="E97" s="4"/>
      <c r="F97" s="4"/>
      <c r="G97" s="4"/>
      <c r="H97" s="4"/>
      <c r="I97" s="4"/>
      <c r="J97" s="4"/>
    </row>
    <row r="98" spans="1:11" s="24" customFormat="1" ht="21" customHeight="1" x14ac:dyDescent="0.25">
      <c r="A98" s="57"/>
      <c r="B98" s="4"/>
      <c r="C98" s="50"/>
      <c r="D98" s="4"/>
      <c r="E98" s="4"/>
      <c r="F98" s="4"/>
      <c r="G98" s="4"/>
      <c r="H98" s="4"/>
      <c r="I98" s="4"/>
      <c r="J98" s="4"/>
    </row>
    <row r="99" spans="1:11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1" s="24" customFormat="1" ht="21" customHeight="1" x14ac:dyDescent="0.25">
      <c r="A100" s="57"/>
      <c r="B100" s="4"/>
      <c r="C100" s="50"/>
      <c r="D100" s="4"/>
      <c r="E100" s="4"/>
      <c r="F100" s="4"/>
      <c r="G100" s="4"/>
      <c r="H100" s="4"/>
      <c r="I100" s="4"/>
      <c r="J100" s="4"/>
    </row>
    <row r="101" spans="1:11" s="24" customFormat="1" ht="21" customHeight="1" x14ac:dyDescent="0.25">
      <c r="A101" s="57"/>
      <c r="B101" s="4"/>
      <c r="C101" s="50"/>
      <c r="D101" s="4"/>
      <c r="E101" s="4"/>
      <c r="F101" s="4"/>
      <c r="G101" s="4"/>
      <c r="H101" s="4"/>
      <c r="I101" s="4"/>
      <c r="J101" s="4"/>
    </row>
    <row r="102" spans="1:11" s="24" customFormat="1" ht="21" customHeight="1" x14ac:dyDescent="0.25">
      <c r="A102" s="57"/>
      <c r="B102" s="4"/>
      <c r="C102" s="50"/>
      <c r="D102" s="4"/>
      <c r="E102" s="4"/>
      <c r="F102" s="4"/>
      <c r="G102" s="4"/>
      <c r="H102" s="4"/>
      <c r="I102" s="4"/>
      <c r="J102" s="4"/>
    </row>
    <row r="103" spans="1:11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1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4"/>
    </row>
    <row r="105" spans="1:11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1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1" s="24" customFormat="1" ht="21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1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1" s="24" customFormat="1" ht="20.25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1" s="24" customFormat="1" ht="20.25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1" s="24" customFormat="1" ht="20.25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1" s="49" customFormat="1" ht="18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  <c r="K112" s="59"/>
    </row>
    <row r="113" spans="1:10" s="49" customForma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0" s="6" customFormat="1" ht="60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0" s="6" customFormat="1" ht="15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0" s="6" customFormat="1" ht="15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0" s="49" customForma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ht="16.5" customHeigh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0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57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1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ht="18.75" customHeigh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</sheetData>
  <mergeCells count="10">
    <mergeCell ref="A81:B83"/>
    <mergeCell ref="D86:E86"/>
    <mergeCell ref="D87:E87"/>
    <mergeCell ref="H88:J88"/>
    <mergeCell ref="A7:J7"/>
    <mergeCell ref="A8:J8"/>
    <mergeCell ref="A9:J9"/>
    <mergeCell ref="A10:J10"/>
    <mergeCell ref="A78:E78"/>
    <mergeCell ref="A79:E7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K249"/>
  <sheetViews>
    <sheetView showGridLines="0" view="pageBreakPreview" topLeftCell="A70" zoomScale="60" zoomScaleNormal="70" workbookViewId="0">
      <selection activeCell="A88" sqref="A88:E8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1" x14ac:dyDescent="0.3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ht="21" x14ac:dyDescent="0.35">
      <c r="A9" s="141">
        <v>45322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0" ht="21" x14ac:dyDescent="0.35">
      <c r="A10" s="141" t="s">
        <v>2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21">
        <v>99120</v>
      </c>
      <c r="G77" s="22">
        <v>45291</v>
      </c>
      <c r="H77" s="23">
        <v>0</v>
      </c>
      <c r="I77" s="16">
        <f t="shared" ref="I77:I87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21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21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35</v>
      </c>
      <c r="D80" s="18" t="s">
        <v>157</v>
      </c>
      <c r="E80" s="38">
        <v>45259</v>
      </c>
      <c r="F80" s="21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101874503</v>
      </c>
      <c r="B81" s="18" t="s">
        <v>163</v>
      </c>
      <c r="C81" s="19" t="s">
        <v>164</v>
      </c>
      <c r="D81" s="18" t="s">
        <v>165</v>
      </c>
      <c r="E81" s="38">
        <v>45246</v>
      </c>
      <c r="F81" s="64">
        <v>3723.72</v>
      </c>
      <c r="G81" s="22">
        <v>45657</v>
      </c>
      <c r="H81" s="23">
        <v>0</v>
      </c>
      <c r="I81" s="16">
        <f t="shared" si="2"/>
        <v>3723.72</v>
      </c>
      <c r="J81" s="17" t="s">
        <v>142</v>
      </c>
    </row>
    <row r="82" spans="1:10" s="24" customFormat="1" ht="21" customHeight="1" x14ac:dyDescent="0.25">
      <c r="A82" s="9">
        <v>101874503</v>
      </c>
      <c r="B82" s="18" t="s">
        <v>163</v>
      </c>
      <c r="C82" s="19" t="s">
        <v>164</v>
      </c>
      <c r="D82" s="18" t="s">
        <v>166</v>
      </c>
      <c r="E82" s="38">
        <v>45246</v>
      </c>
      <c r="F82" s="64">
        <v>1520.71</v>
      </c>
      <c r="G82" s="22">
        <v>45657</v>
      </c>
      <c r="H82" s="23">
        <v>0</v>
      </c>
      <c r="I82" s="16">
        <f t="shared" si="2"/>
        <v>1520.71</v>
      </c>
      <c r="J82" s="17" t="s">
        <v>142</v>
      </c>
    </row>
    <row r="83" spans="1:10" s="24" customFormat="1" ht="21" customHeight="1" x14ac:dyDescent="0.25">
      <c r="A83" s="9">
        <v>131505635</v>
      </c>
      <c r="B83" s="18" t="s">
        <v>167</v>
      </c>
      <c r="C83" s="19" t="s">
        <v>168</v>
      </c>
      <c r="D83" s="18" t="s">
        <v>169</v>
      </c>
      <c r="E83" s="38">
        <v>45289</v>
      </c>
      <c r="F83" s="21">
        <v>25922.65</v>
      </c>
      <c r="G83" s="22">
        <v>45657</v>
      </c>
      <c r="H83" s="23">
        <v>0</v>
      </c>
      <c r="I83" s="16">
        <f>F83-H83</f>
        <v>25922.65</v>
      </c>
      <c r="J83" s="17" t="s">
        <v>142</v>
      </c>
    </row>
    <row r="84" spans="1:10" s="24" customFormat="1" ht="21" customHeight="1" x14ac:dyDescent="0.25">
      <c r="A84" s="9">
        <v>401516454</v>
      </c>
      <c r="B84" s="18" t="s">
        <v>170</v>
      </c>
      <c r="C84" s="19" t="s">
        <v>171</v>
      </c>
      <c r="D84" s="18" t="s">
        <v>172</v>
      </c>
      <c r="E84" s="38">
        <v>45273</v>
      </c>
      <c r="F84" s="64">
        <v>15784.77</v>
      </c>
      <c r="G84" s="22">
        <v>45657</v>
      </c>
      <c r="H84" s="23">
        <v>0</v>
      </c>
      <c r="I84" s="16">
        <f>F84-H84</f>
        <v>15784.77</v>
      </c>
      <c r="J84" s="17" t="s">
        <v>142</v>
      </c>
    </row>
    <row r="85" spans="1:10" s="24" customFormat="1" ht="21" customHeight="1" x14ac:dyDescent="0.25">
      <c r="A85" s="9">
        <v>102017174</v>
      </c>
      <c r="B85" s="18" t="s">
        <v>173</v>
      </c>
      <c r="C85" s="19" t="s">
        <v>171</v>
      </c>
      <c r="D85" s="18" t="s">
        <v>174</v>
      </c>
      <c r="E85" s="38">
        <v>45292</v>
      </c>
      <c r="F85" s="64">
        <v>107763.45</v>
      </c>
      <c r="G85" s="22">
        <v>45291</v>
      </c>
      <c r="H85" s="23">
        <v>0</v>
      </c>
      <c r="I85" s="16">
        <f t="shared" ref="I85:I86" si="3">F85-H85</f>
        <v>107763.45</v>
      </c>
      <c r="J85" s="17" t="s">
        <v>142</v>
      </c>
    </row>
    <row r="86" spans="1:10" s="24" customFormat="1" ht="21" customHeight="1" x14ac:dyDescent="0.25">
      <c r="A86" s="9"/>
      <c r="B86" s="18"/>
      <c r="C86" s="19"/>
      <c r="D86" s="18"/>
      <c r="E86" s="38"/>
      <c r="F86" s="21"/>
      <c r="G86" s="22"/>
      <c r="H86" s="23">
        <v>0</v>
      </c>
      <c r="I86" s="16">
        <f t="shared" si="3"/>
        <v>0</v>
      </c>
      <c r="J86" s="17"/>
    </row>
    <row r="87" spans="1:10" s="24" customFormat="1" ht="21" customHeight="1" x14ac:dyDescent="0.25">
      <c r="A87" s="9"/>
      <c r="B87" s="18"/>
      <c r="C87" s="19"/>
      <c r="D87" s="18"/>
      <c r="E87" s="38"/>
      <c r="F87" s="21"/>
      <c r="G87" s="22"/>
      <c r="H87" s="23">
        <v>0</v>
      </c>
      <c r="I87" s="16">
        <f t="shared" si="2"/>
        <v>0</v>
      </c>
      <c r="J87" s="17" t="s">
        <v>142</v>
      </c>
    </row>
    <row r="88" spans="1:10" s="24" customFormat="1" ht="21" customHeight="1" x14ac:dyDescent="0.3">
      <c r="A88" s="142" t="s">
        <v>148</v>
      </c>
      <c r="B88" s="143"/>
      <c r="C88" s="143"/>
      <c r="D88" s="143"/>
      <c r="E88" s="144"/>
      <c r="F88" s="39">
        <f>SUM(F74:F87)</f>
        <v>1861433.4</v>
      </c>
      <c r="G88" s="39"/>
      <c r="H88" s="40"/>
      <c r="I88" s="41">
        <f>SUM(I74:I87)</f>
        <v>1861433.4</v>
      </c>
      <c r="J88" s="42"/>
    </row>
    <row r="89" spans="1:10" s="24" customFormat="1" ht="21" customHeight="1" x14ac:dyDescent="0.45">
      <c r="A89" s="145" t="s">
        <v>149</v>
      </c>
      <c r="B89" s="145"/>
      <c r="C89" s="145"/>
      <c r="D89" s="145"/>
      <c r="E89" s="145"/>
      <c r="F89" s="43">
        <f>F72+F88</f>
        <v>8242248.0899999999</v>
      </c>
      <c r="G89" s="43"/>
      <c r="H89" s="40"/>
      <c r="I89" s="44">
        <f>I72+I88</f>
        <v>8242248.0899999999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135" t="s">
        <v>151</v>
      </c>
      <c r="B91" s="135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135"/>
      <c r="B92" s="135"/>
      <c r="C92" s="52"/>
      <c r="D92" s="4"/>
      <c r="E92" s="4"/>
      <c r="F92" s="4"/>
      <c r="G92" s="4">
        <f>16899.54+9023.11</f>
        <v>25922.65</v>
      </c>
      <c r="H92" s="6"/>
      <c r="I92" s="6"/>
      <c r="J92" s="6"/>
    </row>
    <row r="93" spans="1:10" s="24" customFormat="1" ht="21" customHeight="1" x14ac:dyDescent="0.25">
      <c r="A93" s="135"/>
      <c r="B93" s="135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136" t="s">
        <v>152</v>
      </c>
      <c r="E96" s="136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137" t="s">
        <v>153</v>
      </c>
      <c r="E97" s="137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138"/>
      <c r="I98" s="139"/>
      <c r="J98" s="139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5:K249"/>
  <sheetViews>
    <sheetView showGridLines="0" view="pageBreakPreview" topLeftCell="A73" zoomScale="70" zoomScaleNormal="70" zoomScaleSheetLayoutView="70" workbookViewId="0">
      <selection activeCell="B82" sqref="B82"/>
    </sheetView>
  </sheetViews>
  <sheetFormatPr baseColWidth="10" defaultColWidth="11.42578125" defaultRowHeight="15" x14ac:dyDescent="0.25"/>
  <cols>
    <col min="1" max="1" width="30.42578125" style="1" customWidth="1"/>
    <col min="2" max="2" width="56.42578125" style="4" bestFit="1" customWidth="1"/>
    <col min="3" max="3" width="45.85546875" style="50" bestFit="1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1" x14ac:dyDescent="0.3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ht="21" x14ac:dyDescent="0.35">
      <c r="A9" s="141">
        <v>45351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0" ht="21" x14ac:dyDescent="0.35">
      <c r="A10" s="141" t="s">
        <v>2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63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63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63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63">
        <v>99120</v>
      </c>
      <c r="G77" s="22">
        <v>45291</v>
      </c>
      <c r="H77" s="23">
        <v>0</v>
      </c>
      <c r="I77" s="16">
        <f t="shared" ref="I77:I84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63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63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188</v>
      </c>
      <c r="D80" s="18" t="s">
        <v>157</v>
      </c>
      <c r="E80" s="38">
        <v>45259</v>
      </c>
      <c r="F80" s="63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131505635</v>
      </c>
      <c r="B81" s="18" t="s">
        <v>167</v>
      </c>
      <c r="C81" s="19" t="s">
        <v>168</v>
      </c>
      <c r="D81" s="18" t="s">
        <v>169</v>
      </c>
      <c r="E81" s="38">
        <v>45289</v>
      </c>
      <c r="F81" s="63">
        <v>25922.65</v>
      </c>
      <c r="G81" s="22">
        <v>45657</v>
      </c>
      <c r="H81" s="23">
        <v>0</v>
      </c>
      <c r="I81" s="16">
        <f>F81-H81</f>
        <v>25922.65</v>
      </c>
      <c r="J81" s="17" t="s">
        <v>142</v>
      </c>
    </row>
    <row r="82" spans="1:10" s="24" customFormat="1" ht="21" customHeight="1" x14ac:dyDescent="0.25">
      <c r="A82" s="9">
        <v>417000172</v>
      </c>
      <c r="B82" s="18" t="s">
        <v>175</v>
      </c>
      <c r="C82" s="19" t="s">
        <v>144</v>
      </c>
      <c r="D82" s="18" t="s">
        <v>176</v>
      </c>
      <c r="E82" s="38">
        <v>45294</v>
      </c>
      <c r="F82" s="21">
        <v>2500</v>
      </c>
      <c r="G82" s="22">
        <v>45657</v>
      </c>
      <c r="H82" s="23">
        <v>0</v>
      </c>
      <c r="I82" s="16">
        <f t="shared" ref="I82" si="3">F82-H82</f>
        <v>2500</v>
      </c>
      <c r="J82" s="17" t="s">
        <v>142</v>
      </c>
    </row>
    <row r="83" spans="1:10" s="24" customFormat="1" ht="21" customHeight="1" x14ac:dyDescent="0.25">
      <c r="A83" s="9">
        <v>402002364</v>
      </c>
      <c r="B83" s="18" t="s">
        <v>177</v>
      </c>
      <c r="C83" s="19" t="s">
        <v>144</v>
      </c>
      <c r="D83" s="18" t="s">
        <v>178</v>
      </c>
      <c r="E83" s="38">
        <v>45313</v>
      </c>
      <c r="F83" s="21">
        <v>7520</v>
      </c>
      <c r="G83" s="22">
        <v>45657</v>
      </c>
      <c r="H83" s="23">
        <v>0</v>
      </c>
      <c r="I83" s="16">
        <f t="shared" si="2"/>
        <v>7520</v>
      </c>
      <c r="J83" s="17" t="s">
        <v>142</v>
      </c>
    </row>
    <row r="84" spans="1:10" s="24" customFormat="1" ht="21" customHeight="1" x14ac:dyDescent="0.25">
      <c r="A84" s="9">
        <v>101874503</v>
      </c>
      <c r="B84" s="18" t="s">
        <v>163</v>
      </c>
      <c r="C84" s="19" t="s">
        <v>179</v>
      </c>
      <c r="D84" s="18" t="s">
        <v>180</v>
      </c>
      <c r="E84" s="38">
        <v>45303</v>
      </c>
      <c r="F84" s="21">
        <v>400397.2</v>
      </c>
      <c r="G84" s="22">
        <v>45657</v>
      </c>
      <c r="H84" s="23">
        <v>0</v>
      </c>
      <c r="I84" s="16">
        <f t="shared" si="2"/>
        <v>400397.2</v>
      </c>
      <c r="J84" s="17" t="s">
        <v>142</v>
      </c>
    </row>
    <row r="85" spans="1:10" s="24" customFormat="1" ht="21" customHeight="1" x14ac:dyDescent="0.25">
      <c r="A85" s="9">
        <v>4700234067</v>
      </c>
      <c r="B85" s="18" t="s">
        <v>181</v>
      </c>
      <c r="C85" s="19" t="s">
        <v>182</v>
      </c>
      <c r="D85" s="18" t="s">
        <v>183</v>
      </c>
      <c r="E85" s="38">
        <v>45204</v>
      </c>
      <c r="F85" s="21">
        <v>40000</v>
      </c>
      <c r="G85" s="22">
        <v>46022</v>
      </c>
      <c r="H85" s="23">
        <v>0</v>
      </c>
      <c r="I85" s="16">
        <f>F85-H85</f>
        <v>40000</v>
      </c>
      <c r="J85" s="17" t="s">
        <v>142</v>
      </c>
    </row>
    <row r="86" spans="1:10" s="24" customFormat="1" ht="21" customHeight="1" x14ac:dyDescent="0.25">
      <c r="A86" s="9">
        <v>402002364</v>
      </c>
      <c r="B86" s="18" t="s">
        <v>135</v>
      </c>
      <c r="C86" s="19" t="s">
        <v>144</v>
      </c>
      <c r="D86" s="18" t="s">
        <v>184</v>
      </c>
      <c r="E86" s="38">
        <v>45324</v>
      </c>
      <c r="F86" s="21">
        <v>7520</v>
      </c>
      <c r="G86" s="22">
        <v>45657</v>
      </c>
      <c r="H86" s="23">
        <v>0</v>
      </c>
      <c r="I86" s="16">
        <f t="shared" ref="I86:I87" si="4">F86-H86</f>
        <v>7520</v>
      </c>
      <c r="J86" s="17" t="s">
        <v>142</v>
      </c>
    </row>
    <row r="87" spans="1:10" s="24" customFormat="1" ht="21" customHeight="1" x14ac:dyDescent="0.25">
      <c r="A87" s="9">
        <v>101619262</v>
      </c>
      <c r="B87" s="18" t="s">
        <v>185</v>
      </c>
      <c r="C87" s="19" t="s">
        <v>186</v>
      </c>
      <c r="D87" s="18" t="s">
        <v>187</v>
      </c>
      <c r="E87" s="38">
        <v>45070</v>
      </c>
      <c r="F87" s="21">
        <v>109586.51</v>
      </c>
      <c r="G87" s="22">
        <v>45657</v>
      </c>
      <c r="H87" s="23">
        <v>0</v>
      </c>
      <c r="I87" s="16">
        <f t="shared" si="4"/>
        <v>109586.51</v>
      </c>
      <c r="J87" s="17" t="s">
        <v>142</v>
      </c>
    </row>
    <row r="88" spans="1:10" s="24" customFormat="1" ht="21" customHeight="1" x14ac:dyDescent="0.3">
      <c r="A88" s="142" t="s">
        <v>148</v>
      </c>
      <c r="B88" s="143"/>
      <c r="C88" s="143"/>
      <c r="D88" s="143"/>
      <c r="E88" s="144"/>
      <c r="F88" s="39">
        <f>SUM(F74:F87)</f>
        <v>2300164.46</v>
      </c>
      <c r="G88" s="39"/>
      <c r="H88" s="40"/>
      <c r="I88" s="41">
        <f>SUM(I74:I87)</f>
        <v>2300164.46</v>
      </c>
      <c r="J88" s="42"/>
    </row>
    <row r="89" spans="1:10" s="24" customFormat="1" ht="21" customHeight="1" x14ac:dyDescent="0.45">
      <c r="A89" s="145" t="s">
        <v>149</v>
      </c>
      <c r="B89" s="145"/>
      <c r="C89" s="145"/>
      <c r="D89" s="145"/>
      <c r="E89" s="145"/>
      <c r="F89" s="43">
        <f>F72+F88</f>
        <v>8680979.1499999985</v>
      </c>
      <c r="G89" s="43"/>
      <c r="H89" s="40"/>
      <c r="I89" s="44">
        <f>I72+I88</f>
        <v>8680979.1499999985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135" t="s">
        <v>151</v>
      </c>
      <c r="B91" s="135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135"/>
      <c r="B92" s="135"/>
      <c r="C92" s="52"/>
      <c r="D92" s="4"/>
      <c r="E92" s="4"/>
      <c r="F92" s="4"/>
      <c r="G92" s="4"/>
      <c r="H92" s="6"/>
      <c r="I92" s="6"/>
      <c r="J92" s="6"/>
    </row>
    <row r="93" spans="1:10" s="24" customFormat="1" ht="21" customHeight="1" x14ac:dyDescent="0.25">
      <c r="A93" s="135"/>
      <c r="B93" s="135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136" t="s">
        <v>152</v>
      </c>
      <c r="E96" s="136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137" t="s">
        <v>153</v>
      </c>
      <c r="E97" s="137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138"/>
      <c r="I98" s="139"/>
      <c r="J98" s="139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5"/>
  <sheetViews>
    <sheetView topLeftCell="A72" zoomScale="60" zoomScaleNormal="60" workbookViewId="0">
      <selection activeCell="D87" sqref="D87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56.42578125" style="4" bestFit="1" customWidth="1"/>
    <col min="4" max="4" width="45.85546875" style="50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65"/>
      <c r="D6" s="6"/>
      <c r="E6" s="65"/>
      <c r="F6" s="65"/>
      <c r="G6" s="65"/>
      <c r="H6" s="65"/>
      <c r="I6" s="65"/>
      <c r="J6" s="65"/>
      <c r="K6" s="65"/>
    </row>
    <row r="7" spans="2:11" ht="21" x14ac:dyDescent="0.35">
      <c r="B7" s="140" t="s">
        <v>0</v>
      </c>
      <c r="C7" s="140"/>
      <c r="D7" s="140"/>
      <c r="E7" s="140"/>
      <c r="F7" s="140"/>
      <c r="G7" s="140"/>
      <c r="H7" s="140"/>
      <c r="I7" s="140"/>
      <c r="J7" s="140"/>
      <c r="K7" s="140"/>
    </row>
    <row r="8" spans="2:11" ht="21" x14ac:dyDescent="0.35">
      <c r="B8" s="140" t="s">
        <v>1</v>
      </c>
      <c r="C8" s="140"/>
      <c r="D8" s="140"/>
      <c r="E8" s="140"/>
      <c r="F8" s="140"/>
      <c r="G8" s="140"/>
      <c r="H8" s="140"/>
      <c r="I8" s="140"/>
      <c r="J8" s="140"/>
      <c r="K8" s="140"/>
    </row>
    <row r="9" spans="2:11" ht="21" x14ac:dyDescent="0.35">
      <c r="B9" s="141" t="s">
        <v>189</v>
      </c>
      <c r="C9" s="141"/>
      <c r="D9" s="141"/>
      <c r="E9" s="141"/>
      <c r="F9" s="141"/>
      <c r="G9" s="141"/>
      <c r="H9" s="141"/>
      <c r="I9" s="141"/>
      <c r="J9" s="141"/>
      <c r="K9" s="141"/>
    </row>
    <row r="10" spans="2:11" ht="21" x14ac:dyDescent="0.35">
      <c r="B10" s="141" t="s">
        <v>2</v>
      </c>
      <c r="C10" s="141"/>
      <c r="D10" s="141"/>
      <c r="E10" s="141"/>
      <c r="F10" s="141"/>
      <c r="G10" s="141"/>
      <c r="H10" s="141"/>
      <c r="I10" s="141"/>
      <c r="J10" s="141"/>
      <c r="K10" s="141"/>
    </row>
    <row r="12" spans="2:11" s="8" customFormat="1" ht="35.25" customHeight="1" x14ac:dyDescent="0.3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2:11" s="8" customFormat="1" ht="35.25" customHeight="1" x14ac:dyDescent="0.25">
      <c r="B13" s="9" t="s">
        <v>13</v>
      </c>
      <c r="C13" s="10" t="s">
        <v>14</v>
      </c>
      <c r="D13" s="11" t="s">
        <v>15</v>
      </c>
      <c r="E13" s="10" t="s">
        <v>16</v>
      </c>
      <c r="F13" s="12">
        <v>42615</v>
      </c>
      <c r="G13" s="13">
        <v>399998.76</v>
      </c>
      <c r="H13" s="14">
        <v>46387</v>
      </c>
      <c r="I13" s="15">
        <v>0</v>
      </c>
      <c r="J13" s="16">
        <f t="shared" ref="J13:J71" si="0">G13-I13</f>
        <v>399998.76</v>
      </c>
      <c r="K13" s="17" t="s">
        <v>17</v>
      </c>
    </row>
    <row r="14" spans="2:11" s="24" customFormat="1" ht="21" customHeight="1" x14ac:dyDescent="0.25">
      <c r="B14" s="9" t="s">
        <v>18</v>
      </c>
      <c r="C14" s="18" t="s">
        <v>19</v>
      </c>
      <c r="D14" s="19" t="s">
        <v>15</v>
      </c>
      <c r="E14" s="18" t="s">
        <v>20</v>
      </c>
      <c r="F14" s="20">
        <v>41663</v>
      </c>
      <c r="G14" s="21">
        <v>1770</v>
      </c>
      <c r="H14" s="22">
        <v>42004</v>
      </c>
      <c r="I14" s="23">
        <v>0</v>
      </c>
      <c r="J14" s="16">
        <f t="shared" si="0"/>
        <v>1770</v>
      </c>
      <c r="K14" s="17" t="s">
        <v>17</v>
      </c>
    </row>
    <row r="15" spans="2:11" s="24" customFormat="1" ht="21" customHeight="1" x14ac:dyDescent="0.25">
      <c r="B15" s="9" t="s">
        <v>21</v>
      </c>
      <c r="C15" s="25" t="s">
        <v>22</v>
      </c>
      <c r="D15" s="19" t="s">
        <v>23</v>
      </c>
      <c r="E15" s="18" t="s">
        <v>24</v>
      </c>
      <c r="F15" s="20">
        <v>41759</v>
      </c>
      <c r="G15" s="21">
        <v>11294</v>
      </c>
      <c r="H15" s="22">
        <v>42004</v>
      </c>
      <c r="I15" s="23">
        <v>0</v>
      </c>
      <c r="J15" s="16">
        <f t="shared" si="0"/>
        <v>11294</v>
      </c>
      <c r="K15" s="17" t="s">
        <v>17</v>
      </c>
    </row>
    <row r="16" spans="2:11" s="24" customFormat="1" ht="21" customHeight="1" x14ac:dyDescent="0.25">
      <c r="B16" s="9" t="s">
        <v>25</v>
      </c>
      <c r="C16" s="25" t="s">
        <v>22</v>
      </c>
      <c r="D16" s="19" t="s">
        <v>23</v>
      </c>
      <c r="E16" s="18" t="s">
        <v>26</v>
      </c>
      <c r="F16" s="20">
        <v>41851</v>
      </c>
      <c r="G16" s="21">
        <v>15679.3</v>
      </c>
      <c r="H16" s="22">
        <v>42004</v>
      </c>
      <c r="I16" s="23">
        <v>0</v>
      </c>
      <c r="J16" s="16">
        <f t="shared" si="0"/>
        <v>15679.3</v>
      </c>
      <c r="K16" s="17" t="s">
        <v>17</v>
      </c>
    </row>
    <row r="17" spans="2:11" s="24" customFormat="1" ht="21" customHeight="1" x14ac:dyDescent="0.25">
      <c r="B17" s="9" t="s">
        <v>25</v>
      </c>
      <c r="C17" s="25" t="s">
        <v>22</v>
      </c>
      <c r="D17" s="19" t="s">
        <v>23</v>
      </c>
      <c r="E17" s="18" t="s">
        <v>27</v>
      </c>
      <c r="F17" s="20">
        <v>41944</v>
      </c>
      <c r="G17" s="21">
        <v>16241.04</v>
      </c>
      <c r="H17" s="22">
        <v>42004</v>
      </c>
      <c r="I17" s="23">
        <v>0</v>
      </c>
      <c r="J17" s="16">
        <f t="shared" si="0"/>
        <v>16241.04</v>
      </c>
      <c r="K17" s="17" t="s">
        <v>17</v>
      </c>
    </row>
    <row r="18" spans="2:11" s="24" customFormat="1" ht="21" customHeight="1" x14ac:dyDescent="0.25">
      <c r="B18" s="9" t="s">
        <v>21</v>
      </c>
      <c r="C18" s="25" t="s">
        <v>22</v>
      </c>
      <c r="D18" s="19" t="s">
        <v>23</v>
      </c>
      <c r="E18" s="18" t="s">
        <v>28</v>
      </c>
      <c r="F18" s="20">
        <v>42035</v>
      </c>
      <c r="G18" s="21">
        <v>9023.2999999999993</v>
      </c>
      <c r="H18" s="22">
        <v>42369</v>
      </c>
      <c r="I18" s="23">
        <v>0</v>
      </c>
      <c r="J18" s="16">
        <f t="shared" si="0"/>
        <v>9023.2999999999993</v>
      </c>
      <c r="K18" s="17" t="s">
        <v>17</v>
      </c>
    </row>
    <row r="19" spans="2:11" s="24" customFormat="1" ht="21" customHeight="1" x14ac:dyDescent="0.25">
      <c r="B19" s="9" t="s">
        <v>18</v>
      </c>
      <c r="C19" s="18" t="s">
        <v>19</v>
      </c>
      <c r="D19" s="19" t="s">
        <v>15</v>
      </c>
      <c r="E19" s="18" t="s">
        <v>29</v>
      </c>
      <c r="F19" s="20">
        <v>42051</v>
      </c>
      <c r="G19" s="21">
        <v>10030</v>
      </c>
      <c r="H19" s="22">
        <v>42369</v>
      </c>
      <c r="I19" s="23">
        <v>0</v>
      </c>
      <c r="J19" s="16">
        <f t="shared" si="0"/>
        <v>10030</v>
      </c>
      <c r="K19" s="17" t="s">
        <v>17</v>
      </c>
    </row>
    <row r="20" spans="2:11" s="24" customFormat="1" ht="21" customHeight="1" x14ac:dyDescent="0.25">
      <c r="B20" s="9" t="s">
        <v>18</v>
      </c>
      <c r="C20" s="18" t="s">
        <v>19</v>
      </c>
      <c r="D20" s="19" t="s">
        <v>15</v>
      </c>
      <c r="E20" s="18" t="s">
        <v>30</v>
      </c>
      <c r="F20" s="20">
        <v>42055</v>
      </c>
      <c r="G20" s="21">
        <v>47790</v>
      </c>
      <c r="H20" s="22">
        <v>42369</v>
      </c>
      <c r="I20" s="23">
        <v>0</v>
      </c>
      <c r="J20" s="16">
        <f t="shared" si="0"/>
        <v>47790</v>
      </c>
      <c r="K20" s="17" t="s">
        <v>17</v>
      </c>
    </row>
    <row r="21" spans="2:11" s="24" customFormat="1" ht="21" customHeight="1" x14ac:dyDescent="0.25">
      <c r="B21" s="9" t="s">
        <v>18</v>
      </c>
      <c r="C21" s="18" t="s">
        <v>19</v>
      </c>
      <c r="D21" s="19" t="s">
        <v>15</v>
      </c>
      <c r="E21" s="18" t="s">
        <v>31</v>
      </c>
      <c r="F21" s="20">
        <v>42055</v>
      </c>
      <c r="G21" s="21">
        <v>24780</v>
      </c>
      <c r="H21" s="22">
        <v>42369</v>
      </c>
      <c r="I21" s="23">
        <v>0</v>
      </c>
      <c r="J21" s="16">
        <f t="shared" si="0"/>
        <v>24780</v>
      </c>
      <c r="K21" s="17" t="s">
        <v>17</v>
      </c>
    </row>
    <row r="22" spans="2:11" s="24" customFormat="1" ht="21" customHeight="1" x14ac:dyDescent="0.25">
      <c r="B22" s="9" t="s">
        <v>18</v>
      </c>
      <c r="C22" s="18" t="s">
        <v>19</v>
      </c>
      <c r="D22" s="19" t="s">
        <v>15</v>
      </c>
      <c r="E22" s="18" t="s">
        <v>32</v>
      </c>
      <c r="F22" s="20">
        <v>42055</v>
      </c>
      <c r="G22" s="21">
        <v>58292</v>
      </c>
      <c r="H22" s="22">
        <v>42369</v>
      </c>
      <c r="I22" s="23">
        <v>0</v>
      </c>
      <c r="J22" s="16">
        <f t="shared" si="0"/>
        <v>58292</v>
      </c>
      <c r="K22" s="17" t="s">
        <v>17</v>
      </c>
    </row>
    <row r="23" spans="2:11" s="24" customFormat="1" ht="21" customHeight="1" x14ac:dyDescent="0.25">
      <c r="B23" s="9" t="s">
        <v>33</v>
      </c>
      <c r="C23" s="18" t="s">
        <v>34</v>
      </c>
      <c r="D23" s="19" t="s">
        <v>35</v>
      </c>
      <c r="E23" s="18" t="s">
        <v>36</v>
      </c>
      <c r="F23" s="20">
        <v>42060</v>
      </c>
      <c r="G23" s="21">
        <v>24242.39</v>
      </c>
      <c r="H23" s="22">
        <v>42369</v>
      </c>
      <c r="I23" s="23">
        <v>0</v>
      </c>
      <c r="J23" s="16">
        <f t="shared" si="0"/>
        <v>24242.39</v>
      </c>
      <c r="K23" s="17" t="s">
        <v>17</v>
      </c>
    </row>
    <row r="24" spans="2:11" s="24" customFormat="1" ht="21" customHeight="1" x14ac:dyDescent="0.25">
      <c r="B24" s="9" t="s">
        <v>25</v>
      </c>
      <c r="C24" s="25" t="s">
        <v>22</v>
      </c>
      <c r="D24" s="19" t="s">
        <v>23</v>
      </c>
      <c r="E24" s="18" t="s">
        <v>37</v>
      </c>
      <c r="F24" s="20">
        <v>42063</v>
      </c>
      <c r="G24" s="21">
        <v>9780</v>
      </c>
      <c r="H24" s="22">
        <v>42369</v>
      </c>
      <c r="I24" s="23">
        <v>0</v>
      </c>
      <c r="J24" s="16">
        <f t="shared" si="0"/>
        <v>9780</v>
      </c>
      <c r="K24" s="17" t="s">
        <v>17</v>
      </c>
    </row>
    <row r="25" spans="2:11" s="24" customFormat="1" ht="21" customHeight="1" x14ac:dyDescent="0.25">
      <c r="B25" s="9" t="s">
        <v>38</v>
      </c>
      <c r="C25" s="18" t="s">
        <v>39</v>
      </c>
      <c r="D25" s="19" t="s">
        <v>35</v>
      </c>
      <c r="E25" s="18" t="s">
        <v>40</v>
      </c>
      <c r="F25" s="20">
        <v>42068</v>
      </c>
      <c r="G25" s="21">
        <v>1600</v>
      </c>
      <c r="H25" s="22">
        <v>42369</v>
      </c>
      <c r="I25" s="23">
        <v>0</v>
      </c>
      <c r="J25" s="16">
        <f t="shared" si="0"/>
        <v>1600</v>
      </c>
      <c r="K25" s="17" t="s">
        <v>17</v>
      </c>
    </row>
    <row r="26" spans="2:11" s="24" customFormat="1" ht="21" customHeight="1" x14ac:dyDescent="0.25">
      <c r="B26" s="9" t="s">
        <v>18</v>
      </c>
      <c r="C26" s="18" t="s">
        <v>19</v>
      </c>
      <c r="D26" s="19" t="s">
        <v>15</v>
      </c>
      <c r="E26" s="18" t="s">
        <v>41</v>
      </c>
      <c r="F26" s="20">
        <v>42073</v>
      </c>
      <c r="G26" s="21">
        <v>164728</v>
      </c>
      <c r="H26" s="22">
        <v>42369</v>
      </c>
      <c r="I26" s="23">
        <v>0</v>
      </c>
      <c r="J26" s="16">
        <f t="shared" si="0"/>
        <v>164728</v>
      </c>
      <c r="K26" s="17" t="s">
        <v>17</v>
      </c>
    </row>
    <row r="27" spans="2:11" s="24" customFormat="1" ht="21" customHeight="1" x14ac:dyDescent="0.25">
      <c r="B27" s="9" t="s">
        <v>33</v>
      </c>
      <c r="C27" s="18" t="s">
        <v>34</v>
      </c>
      <c r="D27" s="19" t="s">
        <v>42</v>
      </c>
      <c r="E27" s="18" t="s">
        <v>43</v>
      </c>
      <c r="F27" s="20">
        <v>42081</v>
      </c>
      <c r="G27" s="21">
        <v>62040.86</v>
      </c>
      <c r="H27" s="22">
        <v>42369</v>
      </c>
      <c r="I27" s="23">
        <v>0</v>
      </c>
      <c r="J27" s="16">
        <f t="shared" si="0"/>
        <v>62040.86</v>
      </c>
      <c r="K27" s="17" t="s">
        <v>17</v>
      </c>
    </row>
    <row r="28" spans="2:11" s="24" customFormat="1" ht="21" customHeight="1" x14ac:dyDescent="0.25">
      <c r="B28" s="9" t="s">
        <v>44</v>
      </c>
      <c r="C28" s="18" t="s">
        <v>45</v>
      </c>
      <c r="D28" s="19" t="s">
        <v>46</v>
      </c>
      <c r="E28" s="18" t="s">
        <v>47</v>
      </c>
      <c r="F28" s="20">
        <v>42081</v>
      </c>
      <c r="G28" s="21">
        <v>83796.52</v>
      </c>
      <c r="H28" s="22">
        <v>42369</v>
      </c>
      <c r="I28" s="23">
        <v>0</v>
      </c>
      <c r="J28" s="16">
        <f t="shared" si="0"/>
        <v>83796.52</v>
      </c>
      <c r="K28" s="17" t="s">
        <v>17</v>
      </c>
    </row>
    <row r="29" spans="2:11" s="24" customFormat="1" ht="21" customHeight="1" x14ac:dyDescent="0.25">
      <c r="B29" s="9" t="s">
        <v>44</v>
      </c>
      <c r="C29" s="18" t="s">
        <v>45</v>
      </c>
      <c r="D29" s="19" t="s">
        <v>15</v>
      </c>
      <c r="E29" s="18" t="s">
        <v>48</v>
      </c>
      <c r="F29" s="20">
        <v>42084</v>
      </c>
      <c r="G29" s="21">
        <v>55719.6</v>
      </c>
      <c r="H29" s="22">
        <v>42369</v>
      </c>
      <c r="I29" s="23">
        <v>0</v>
      </c>
      <c r="J29" s="16">
        <f t="shared" si="0"/>
        <v>55719.6</v>
      </c>
      <c r="K29" s="17" t="s">
        <v>17</v>
      </c>
    </row>
    <row r="30" spans="2:11" s="24" customFormat="1" ht="21" customHeight="1" x14ac:dyDescent="0.25">
      <c r="B30" s="9" t="s">
        <v>18</v>
      </c>
      <c r="C30" s="18" t="s">
        <v>19</v>
      </c>
      <c r="D30" s="19" t="s">
        <v>15</v>
      </c>
      <c r="E30" s="18" t="s">
        <v>49</v>
      </c>
      <c r="F30" s="20">
        <v>42086</v>
      </c>
      <c r="G30" s="21">
        <v>116088.4</v>
      </c>
      <c r="H30" s="22">
        <v>42369</v>
      </c>
      <c r="I30" s="23">
        <v>0</v>
      </c>
      <c r="J30" s="16">
        <f t="shared" si="0"/>
        <v>116088.4</v>
      </c>
      <c r="K30" s="17" t="s">
        <v>17</v>
      </c>
    </row>
    <row r="31" spans="2:11" s="24" customFormat="1" ht="21" customHeight="1" x14ac:dyDescent="0.25">
      <c r="B31" s="9" t="s">
        <v>38</v>
      </c>
      <c r="C31" s="18" t="s">
        <v>39</v>
      </c>
      <c r="D31" s="19" t="s">
        <v>35</v>
      </c>
      <c r="E31" s="18" t="s">
        <v>50</v>
      </c>
      <c r="F31" s="20">
        <v>42087</v>
      </c>
      <c r="G31" s="21">
        <v>1800</v>
      </c>
      <c r="H31" s="22">
        <v>42369</v>
      </c>
      <c r="I31" s="23">
        <v>0</v>
      </c>
      <c r="J31" s="16">
        <f t="shared" si="0"/>
        <v>1800</v>
      </c>
      <c r="K31" s="17" t="s">
        <v>17</v>
      </c>
    </row>
    <row r="32" spans="2:11" s="24" customFormat="1" ht="21" customHeight="1" x14ac:dyDescent="0.25">
      <c r="B32" s="9" t="s">
        <v>21</v>
      </c>
      <c r="C32" s="25" t="s">
        <v>22</v>
      </c>
      <c r="D32" s="19" t="s">
        <v>23</v>
      </c>
      <c r="E32" s="18" t="s">
        <v>51</v>
      </c>
      <c r="F32" s="20">
        <v>42094</v>
      </c>
      <c r="G32" s="21">
        <v>12881.5</v>
      </c>
      <c r="H32" s="22">
        <v>42369</v>
      </c>
      <c r="I32" s="23">
        <v>0</v>
      </c>
      <c r="J32" s="16">
        <f t="shared" si="0"/>
        <v>12881.5</v>
      </c>
      <c r="K32" s="17" t="s">
        <v>17</v>
      </c>
    </row>
    <row r="33" spans="2:11" s="24" customFormat="1" ht="21" customHeight="1" x14ac:dyDescent="0.25">
      <c r="B33" s="9" t="s">
        <v>21</v>
      </c>
      <c r="C33" s="25" t="s">
        <v>22</v>
      </c>
      <c r="D33" s="19" t="s">
        <v>23</v>
      </c>
      <c r="E33" s="18" t="s">
        <v>52</v>
      </c>
      <c r="F33" s="20">
        <v>42094</v>
      </c>
      <c r="G33" s="21">
        <v>13330</v>
      </c>
      <c r="H33" s="22">
        <v>42369</v>
      </c>
      <c r="I33" s="23">
        <v>0</v>
      </c>
      <c r="J33" s="16">
        <f t="shared" si="0"/>
        <v>13330</v>
      </c>
      <c r="K33" s="17" t="s">
        <v>17</v>
      </c>
    </row>
    <row r="34" spans="2:11" s="24" customFormat="1" ht="21" customHeight="1" x14ac:dyDescent="0.25">
      <c r="B34" s="9" t="s">
        <v>21</v>
      </c>
      <c r="C34" s="25" t="s">
        <v>22</v>
      </c>
      <c r="D34" s="19" t="s">
        <v>23</v>
      </c>
      <c r="E34" s="18" t="s">
        <v>53</v>
      </c>
      <c r="F34" s="20">
        <v>42155</v>
      </c>
      <c r="G34" s="21">
        <v>18995</v>
      </c>
      <c r="H34" s="22">
        <v>42369</v>
      </c>
      <c r="I34" s="23">
        <v>0</v>
      </c>
      <c r="J34" s="16">
        <f t="shared" si="0"/>
        <v>18995</v>
      </c>
      <c r="K34" s="17" t="s">
        <v>17</v>
      </c>
    </row>
    <row r="35" spans="2:11" s="24" customFormat="1" ht="21" customHeight="1" x14ac:dyDescent="0.25">
      <c r="B35" s="9" t="s">
        <v>25</v>
      </c>
      <c r="C35" s="25" t="s">
        <v>22</v>
      </c>
      <c r="D35" s="19" t="s">
        <v>23</v>
      </c>
      <c r="E35" s="18" t="s">
        <v>54</v>
      </c>
      <c r="F35" s="20">
        <v>42156</v>
      </c>
      <c r="G35" s="21">
        <v>12438</v>
      </c>
      <c r="H35" s="22">
        <v>42369</v>
      </c>
      <c r="I35" s="23">
        <v>0</v>
      </c>
      <c r="J35" s="16">
        <f t="shared" si="0"/>
        <v>12438</v>
      </c>
      <c r="K35" s="17" t="s">
        <v>17</v>
      </c>
    </row>
    <row r="36" spans="2:11" s="24" customFormat="1" ht="21" customHeight="1" x14ac:dyDescent="0.25">
      <c r="B36" s="9" t="s">
        <v>55</v>
      </c>
      <c r="C36" s="18" t="s">
        <v>56</v>
      </c>
      <c r="D36" s="19" t="s">
        <v>57</v>
      </c>
      <c r="E36" s="18" t="s">
        <v>58</v>
      </c>
      <c r="F36" s="20">
        <v>42164</v>
      </c>
      <c r="G36" s="21">
        <v>4720</v>
      </c>
      <c r="H36" s="22">
        <v>42369</v>
      </c>
      <c r="I36" s="23">
        <v>0</v>
      </c>
      <c r="J36" s="16">
        <f t="shared" si="0"/>
        <v>4720</v>
      </c>
      <c r="K36" s="17" t="s">
        <v>17</v>
      </c>
    </row>
    <row r="37" spans="2:11" s="24" customFormat="1" ht="21" customHeight="1" x14ac:dyDescent="0.25">
      <c r="B37" s="9" t="s">
        <v>55</v>
      </c>
      <c r="C37" s="18" t="s">
        <v>56</v>
      </c>
      <c r="D37" s="19" t="s">
        <v>57</v>
      </c>
      <c r="E37" s="18" t="s">
        <v>59</v>
      </c>
      <c r="F37" s="20">
        <v>42164</v>
      </c>
      <c r="G37" s="21">
        <v>23246</v>
      </c>
      <c r="H37" s="22">
        <v>42369</v>
      </c>
      <c r="I37" s="23">
        <v>0</v>
      </c>
      <c r="J37" s="16">
        <f t="shared" si="0"/>
        <v>23246</v>
      </c>
      <c r="K37" s="17" t="s">
        <v>17</v>
      </c>
    </row>
    <row r="38" spans="2:11" s="24" customFormat="1" ht="21" customHeight="1" x14ac:dyDescent="0.25">
      <c r="B38" s="9" t="s">
        <v>55</v>
      </c>
      <c r="C38" s="18" t="s">
        <v>56</v>
      </c>
      <c r="D38" s="19" t="s">
        <v>57</v>
      </c>
      <c r="E38" s="18" t="s">
        <v>60</v>
      </c>
      <c r="F38" s="20">
        <v>42167</v>
      </c>
      <c r="G38" s="21">
        <v>32951.5</v>
      </c>
      <c r="H38" s="22">
        <v>42369</v>
      </c>
      <c r="I38" s="23">
        <v>0</v>
      </c>
      <c r="J38" s="16">
        <f t="shared" si="0"/>
        <v>32951.5</v>
      </c>
      <c r="K38" s="17" t="s">
        <v>17</v>
      </c>
    </row>
    <row r="39" spans="2:11" s="24" customFormat="1" ht="21" customHeight="1" x14ac:dyDescent="0.25">
      <c r="B39" s="9" t="s">
        <v>21</v>
      </c>
      <c r="C39" s="25" t="s">
        <v>22</v>
      </c>
      <c r="D39" s="19" t="s">
        <v>23</v>
      </c>
      <c r="E39" s="18" t="s">
        <v>61</v>
      </c>
      <c r="F39" s="20">
        <v>42185</v>
      </c>
      <c r="G39" s="21">
        <v>30635</v>
      </c>
      <c r="H39" s="22">
        <v>42369</v>
      </c>
      <c r="I39" s="23">
        <v>0</v>
      </c>
      <c r="J39" s="16">
        <f t="shared" si="0"/>
        <v>30635</v>
      </c>
      <c r="K39" s="17" t="s">
        <v>17</v>
      </c>
    </row>
    <row r="40" spans="2:11" s="24" customFormat="1" ht="21" customHeight="1" x14ac:dyDescent="0.25">
      <c r="B40" s="9" t="s">
        <v>21</v>
      </c>
      <c r="C40" s="25" t="s">
        <v>22</v>
      </c>
      <c r="D40" s="19" t="s">
        <v>23</v>
      </c>
      <c r="E40" s="18" t="s">
        <v>62</v>
      </c>
      <c r="F40" s="20">
        <v>42185</v>
      </c>
      <c r="G40" s="21">
        <v>11469.75</v>
      </c>
      <c r="H40" s="22">
        <v>42369</v>
      </c>
      <c r="I40" s="23">
        <v>0</v>
      </c>
      <c r="J40" s="16">
        <f t="shared" si="0"/>
        <v>11469.75</v>
      </c>
      <c r="K40" s="17" t="s">
        <v>17</v>
      </c>
    </row>
    <row r="41" spans="2:11" s="24" customFormat="1" ht="21" customHeight="1" x14ac:dyDescent="0.25">
      <c r="B41" s="9" t="s">
        <v>33</v>
      </c>
      <c r="C41" s="18" t="s">
        <v>34</v>
      </c>
      <c r="D41" s="19" t="s">
        <v>42</v>
      </c>
      <c r="E41" s="18" t="s">
        <v>63</v>
      </c>
      <c r="F41" s="20">
        <v>42187</v>
      </c>
      <c r="G41" s="21">
        <v>39152.400000000001</v>
      </c>
      <c r="H41" s="22">
        <v>42369</v>
      </c>
      <c r="I41" s="23">
        <v>0</v>
      </c>
      <c r="J41" s="16">
        <f t="shared" si="0"/>
        <v>39152.400000000001</v>
      </c>
      <c r="K41" s="17" t="s">
        <v>17</v>
      </c>
    </row>
    <row r="42" spans="2:11" s="24" customFormat="1" ht="21" customHeight="1" x14ac:dyDescent="0.25">
      <c r="B42" s="9" t="s">
        <v>55</v>
      </c>
      <c r="C42" s="18" t="s">
        <v>56</v>
      </c>
      <c r="D42" s="19" t="str">
        <f>VLOOKUP(C42,'[1]cuentas por pagar Sept. 2022'!A61:I365,2,FALSE)</f>
        <v>MEDIO MOTOR</v>
      </c>
      <c r="E42" s="18" t="s">
        <v>64</v>
      </c>
      <c r="F42" s="20">
        <v>42198</v>
      </c>
      <c r="G42" s="21">
        <v>119681.5</v>
      </c>
      <c r="H42" s="22">
        <v>42369</v>
      </c>
      <c r="I42" s="23">
        <v>0</v>
      </c>
      <c r="J42" s="16">
        <f t="shared" si="0"/>
        <v>119681.5</v>
      </c>
      <c r="K42" s="17" t="s">
        <v>17</v>
      </c>
    </row>
    <row r="43" spans="2:11" s="24" customFormat="1" ht="21" customHeight="1" x14ac:dyDescent="0.25">
      <c r="B43" s="9" t="s">
        <v>33</v>
      </c>
      <c r="C43" s="18" t="s">
        <v>34</v>
      </c>
      <c r="D43" s="19" t="s">
        <v>42</v>
      </c>
      <c r="E43" s="18" t="s">
        <v>65</v>
      </c>
      <c r="F43" s="20">
        <v>42219</v>
      </c>
      <c r="G43" s="21">
        <v>84324.01</v>
      </c>
      <c r="H43" s="22">
        <v>42369</v>
      </c>
      <c r="I43" s="23">
        <v>0</v>
      </c>
      <c r="J43" s="16">
        <f t="shared" si="0"/>
        <v>84324.01</v>
      </c>
      <c r="K43" s="17" t="s">
        <v>17</v>
      </c>
    </row>
    <row r="44" spans="2:11" s="24" customFormat="1" ht="21" customHeight="1" x14ac:dyDescent="0.25">
      <c r="B44" s="9" t="s">
        <v>55</v>
      </c>
      <c r="C44" s="18" t="s">
        <v>56</v>
      </c>
      <c r="D44" s="19" t="s">
        <v>57</v>
      </c>
      <c r="E44" s="18" t="s">
        <v>51</v>
      </c>
      <c r="F44" s="20">
        <v>42223</v>
      </c>
      <c r="G44" s="21">
        <v>88500</v>
      </c>
      <c r="H44" s="22">
        <v>42369</v>
      </c>
      <c r="I44" s="23">
        <v>0</v>
      </c>
      <c r="J44" s="16">
        <f t="shared" si="0"/>
        <v>88500</v>
      </c>
      <c r="K44" s="17" t="s">
        <v>17</v>
      </c>
    </row>
    <row r="45" spans="2:11" s="24" customFormat="1" ht="21" customHeight="1" x14ac:dyDescent="0.25">
      <c r="B45" s="9" t="s">
        <v>55</v>
      </c>
      <c r="C45" s="18" t="s">
        <v>56</v>
      </c>
      <c r="D45" s="19" t="s">
        <v>57</v>
      </c>
      <c r="E45" s="18" t="s">
        <v>66</v>
      </c>
      <c r="F45" s="20">
        <v>42223</v>
      </c>
      <c r="G45" s="21">
        <v>41300</v>
      </c>
      <c r="H45" s="22">
        <v>42369</v>
      </c>
      <c r="I45" s="23">
        <v>0</v>
      </c>
      <c r="J45" s="16">
        <f t="shared" si="0"/>
        <v>41300</v>
      </c>
      <c r="K45" s="17" t="s">
        <v>17</v>
      </c>
    </row>
    <row r="46" spans="2:11" s="24" customFormat="1" ht="21" customHeight="1" x14ac:dyDescent="0.25">
      <c r="B46" s="9" t="s">
        <v>33</v>
      </c>
      <c r="C46" s="18" t="s">
        <v>34</v>
      </c>
      <c r="D46" s="19" t="s">
        <v>42</v>
      </c>
      <c r="E46" s="18" t="s">
        <v>67</v>
      </c>
      <c r="F46" s="20">
        <v>42261</v>
      </c>
      <c r="G46" s="21">
        <v>3152.96</v>
      </c>
      <c r="H46" s="22">
        <v>42369</v>
      </c>
      <c r="I46" s="23">
        <v>0</v>
      </c>
      <c r="J46" s="16">
        <f t="shared" si="0"/>
        <v>3152.96</v>
      </c>
      <c r="K46" s="17" t="s">
        <v>17</v>
      </c>
    </row>
    <row r="47" spans="2:11" s="24" customFormat="1" ht="21" customHeight="1" x14ac:dyDescent="0.25">
      <c r="B47" s="9" t="s">
        <v>68</v>
      </c>
      <c r="C47" s="18" t="s">
        <v>69</v>
      </c>
      <c r="D47" s="19" t="str">
        <f>VLOOKUP(C47,'[1]cuentas por pagar Sept. 2022'!A13:I317,2,FALSE)</f>
        <v>USO HABIT. Y ALMUERZO</v>
      </c>
      <c r="E47" s="18" t="s">
        <v>70</v>
      </c>
      <c r="F47" s="20">
        <v>42307</v>
      </c>
      <c r="G47" s="21">
        <v>704150</v>
      </c>
      <c r="H47" s="22">
        <v>42369</v>
      </c>
      <c r="I47" s="23">
        <v>0</v>
      </c>
      <c r="J47" s="16">
        <f t="shared" si="0"/>
        <v>704150</v>
      </c>
      <c r="K47" s="17" t="s">
        <v>17</v>
      </c>
    </row>
    <row r="48" spans="2:11" s="24" customFormat="1" ht="21" customHeight="1" x14ac:dyDescent="0.25">
      <c r="B48" s="9" t="s">
        <v>68</v>
      </c>
      <c r="C48" s="18" t="s">
        <v>69</v>
      </c>
      <c r="D48" s="19" t="str">
        <f>VLOOKUP(C48,'[1]cuentas por pagar Sept. 2022'!A14:I318,2,FALSE)</f>
        <v>USO HABIT. Y ALMUERZO</v>
      </c>
      <c r="E48" s="18" t="s">
        <v>71</v>
      </c>
      <c r="F48" s="20">
        <v>42327</v>
      </c>
      <c r="G48" s="21">
        <v>11290</v>
      </c>
      <c r="H48" s="22">
        <v>42369</v>
      </c>
      <c r="I48" s="23">
        <v>0</v>
      </c>
      <c r="J48" s="16">
        <f t="shared" si="0"/>
        <v>11290</v>
      </c>
      <c r="K48" s="17" t="s">
        <v>17</v>
      </c>
    </row>
    <row r="49" spans="2:11" s="24" customFormat="1" ht="21" customHeight="1" x14ac:dyDescent="0.25">
      <c r="B49" s="9" t="s">
        <v>72</v>
      </c>
      <c r="C49" s="18" t="s">
        <v>73</v>
      </c>
      <c r="D49" s="19" t="s">
        <v>74</v>
      </c>
      <c r="E49" s="18" t="s">
        <v>75</v>
      </c>
      <c r="F49" s="20">
        <v>42367</v>
      </c>
      <c r="G49" s="21">
        <v>103840</v>
      </c>
      <c r="H49" s="22">
        <v>42369</v>
      </c>
      <c r="I49" s="23">
        <v>0</v>
      </c>
      <c r="J49" s="16">
        <f t="shared" si="0"/>
        <v>103840</v>
      </c>
      <c r="K49" s="17" t="s">
        <v>17</v>
      </c>
    </row>
    <row r="50" spans="2:11" s="24" customFormat="1" ht="21" customHeight="1" x14ac:dyDescent="0.25">
      <c r="B50" s="9" t="s">
        <v>76</v>
      </c>
      <c r="C50" s="18" t="s">
        <v>77</v>
      </c>
      <c r="D50" s="19" t="s">
        <v>78</v>
      </c>
      <c r="E50" s="18" t="s">
        <v>79</v>
      </c>
      <c r="F50" s="20">
        <v>42480</v>
      </c>
      <c r="G50" s="21">
        <v>37760</v>
      </c>
      <c r="H50" s="22">
        <v>42735</v>
      </c>
      <c r="I50" s="23">
        <v>0</v>
      </c>
      <c r="J50" s="16">
        <f t="shared" si="0"/>
        <v>37760</v>
      </c>
      <c r="K50" s="17" t="s">
        <v>17</v>
      </c>
    </row>
    <row r="51" spans="2:11" s="24" customFormat="1" ht="21" customHeight="1" x14ac:dyDescent="0.25">
      <c r="B51" s="9" t="s">
        <v>80</v>
      </c>
      <c r="C51" s="18" t="s">
        <v>81</v>
      </c>
      <c r="D51" s="19" t="s">
        <v>82</v>
      </c>
      <c r="E51" s="18" t="s">
        <v>83</v>
      </c>
      <c r="F51" s="20">
        <v>42504</v>
      </c>
      <c r="G51" s="21">
        <v>2242</v>
      </c>
      <c r="H51" s="22">
        <v>42735</v>
      </c>
      <c r="I51" s="23">
        <v>0</v>
      </c>
      <c r="J51" s="16">
        <f t="shared" si="0"/>
        <v>2242</v>
      </c>
      <c r="K51" s="17" t="s">
        <v>17</v>
      </c>
    </row>
    <row r="52" spans="2:11" s="24" customFormat="1" ht="21" customHeight="1" x14ac:dyDescent="0.25">
      <c r="B52" s="9" t="s">
        <v>38</v>
      </c>
      <c r="C52" s="18" t="s">
        <v>39</v>
      </c>
      <c r="D52" s="19" t="s">
        <v>35</v>
      </c>
      <c r="E52" s="18" t="s">
        <v>84</v>
      </c>
      <c r="F52" s="20">
        <v>42522</v>
      </c>
      <c r="G52" s="21">
        <v>1800</v>
      </c>
      <c r="H52" s="22">
        <v>42735</v>
      </c>
      <c r="I52" s="23">
        <v>0</v>
      </c>
      <c r="J52" s="16">
        <f t="shared" si="0"/>
        <v>1800</v>
      </c>
      <c r="K52" s="17" t="s">
        <v>17</v>
      </c>
    </row>
    <row r="53" spans="2:11" s="24" customFormat="1" ht="21" customHeight="1" x14ac:dyDescent="0.25">
      <c r="B53" s="9" t="s">
        <v>80</v>
      </c>
      <c r="C53" s="18" t="s">
        <v>81</v>
      </c>
      <c r="D53" s="19" t="s">
        <v>85</v>
      </c>
      <c r="E53" s="18" t="s">
        <v>86</v>
      </c>
      <c r="F53" s="20">
        <v>42570</v>
      </c>
      <c r="G53" s="21">
        <v>31388</v>
      </c>
      <c r="H53" s="22">
        <v>42735</v>
      </c>
      <c r="I53" s="23">
        <v>0</v>
      </c>
      <c r="J53" s="16">
        <f t="shared" si="0"/>
        <v>31388</v>
      </c>
      <c r="K53" s="17" t="s">
        <v>17</v>
      </c>
    </row>
    <row r="54" spans="2:11" s="24" customFormat="1" ht="21" customHeight="1" x14ac:dyDescent="0.25">
      <c r="B54" s="9" t="s">
        <v>76</v>
      </c>
      <c r="C54" s="18" t="s">
        <v>77</v>
      </c>
      <c r="D54" s="19" t="s">
        <v>78</v>
      </c>
      <c r="E54" s="18" t="s">
        <v>87</v>
      </c>
      <c r="F54" s="20">
        <v>42582</v>
      </c>
      <c r="G54" s="21">
        <v>56638.82</v>
      </c>
      <c r="H54" s="22">
        <v>42735</v>
      </c>
      <c r="I54" s="23">
        <v>0</v>
      </c>
      <c r="J54" s="16">
        <f t="shared" si="0"/>
        <v>56638.82</v>
      </c>
      <c r="K54" s="17" t="s">
        <v>17</v>
      </c>
    </row>
    <row r="55" spans="2:11" s="24" customFormat="1" ht="21" customHeight="1" x14ac:dyDescent="0.25">
      <c r="B55" s="9" t="s">
        <v>88</v>
      </c>
      <c r="C55" s="18" t="s">
        <v>89</v>
      </c>
      <c r="D55" s="19" t="str">
        <f>VLOOKUP(C55,'[1]cuentas por pagar Sept. 2022'!A15:I319,2,FALSE)</f>
        <v>ARCHIVO VERTICAL</v>
      </c>
      <c r="E55" s="18" t="s">
        <v>90</v>
      </c>
      <c r="F55" s="20">
        <v>42601</v>
      </c>
      <c r="G55" s="21">
        <v>101612.16</v>
      </c>
      <c r="H55" s="22">
        <v>42735</v>
      </c>
      <c r="I55" s="23">
        <v>0</v>
      </c>
      <c r="J55" s="16">
        <f t="shared" si="0"/>
        <v>101612.16</v>
      </c>
      <c r="K55" s="17" t="s">
        <v>17</v>
      </c>
    </row>
    <row r="56" spans="2:11" s="24" customFormat="1" ht="21" customHeight="1" x14ac:dyDescent="0.25">
      <c r="B56" s="9" t="s">
        <v>91</v>
      </c>
      <c r="C56" s="18" t="s">
        <v>92</v>
      </c>
      <c r="D56" s="19" t="str">
        <f>VLOOKUP(C56,'[1]cuentas por pagar Sept. 2022'!A28:I332,2,FALSE)</f>
        <v>EQUIPO DE OFICINA</v>
      </c>
      <c r="E56" s="18" t="s">
        <v>93</v>
      </c>
      <c r="F56" s="20">
        <v>42620</v>
      </c>
      <c r="G56" s="21">
        <v>10240</v>
      </c>
      <c r="H56" s="22">
        <v>42735</v>
      </c>
      <c r="I56" s="23">
        <v>0</v>
      </c>
      <c r="J56" s="16">
        <f t="shared" si="0"/>
        <v>10240</v>
      </c>
      <c r="K56" s="17" t="s">
        <v>17</v>
      </c>
    </row>
    <row r="57" spans="2:11" s="24" customFormat="1" ht="21" customHeight="1" x14ac:dyDescent="0.25">
      <c r="B57" s="9" t="s">
        <v>94</v>
      </c>
      <c r="C57" s="18" t="s">
        <v>95</v>
      </c>
      <c r="D57" s="19" t="str">
        <f>VLOOKUP(C57,'[1]cuentas por pagar Sept. 2022'!A56:I360,2,FALSE)</f>
        <v>PLATO Y DISCO FRICCION</v>
      </c>
      <c r="E57" s="18" t="s">
        <v>96</v>
      </c>
      <c r="F57" s="20">
        <v>42626</v>
      </c>
      <c r="G57" s="21">
        <v>18800.23</v>
      </c>
      <c r="H57" s="22">
        <v>42735</v>
      </c>
      <c r="I57" s="23">
        <v>0</v>
      </c>
      <c r="J57" s="16">
        <f t="shared" si="0"/>
        <v>18800.23</v>
      </c>
      <c r="K57" s="17" t="s">
        <v>17</v>
      </c>
    </row>
    <row r="58" spans="2:11" s="24" customFormat="1" ht="21" customHeight="1" x14ac:dyDescent="0.25">
      <c r="B58" s="9" t="s">
        <v>97</v>
      </c>
      <c r="C58" s="18" t="s">
        <v>98</v>
      </c>
      <c r="D58" s="19" t="s">
        <v>99</v>
      </c>
      <c r="E58" s="18" t="s">
        <v>100</v>
      </c>
      <c r="F58" s="20">
        <v>42626</v>
      </c>
      <c r="G58" s="21">
        <v>19942</v>
      </c>
      <c r="H58" s="22">
        <v>42735</v>
      </c>
      <c r="I58" s="23">
        <v>0</v>
      </c>
      <c r="J58" s="16">
        <f t="shared" si="0"/>
        <v>19942</v>
      </c>
      <c r="K58" s="17" t="s">
        <v>17</v>
      </c>
    </row>
    <row r="59" spans="2:11" s="24" customFormat="1" ht="39.75" customHeight="1" x14ac:dyDescent="0.25">
      <c r="B59" s="9" t="s">
        <v>80</v>
      </c>
      <c r="C59" s="18" t="s">
        <v>81</v>
      </c>
      <c r="D59" s="19" t="s">
        <v>101</v>
      </c>
      <c r="E59" s="18" t="s">
        <v>102</v>
      </c>
      <c r="F59" s="20">
        <v>42627</v>
      </c>
      <c r="G59" s="21">
        <v>126507.8</v>
      </c>
      <c r="H59" s="22">
        <v>42735</v>
      </c>
      <c r="I59" s="23">
        <v>0</v>
      </c>
      <c r="J59" s="16">
        <f t="shared" si="0"/>
        <v>126507.8</v>
      </c>
      <c r="K59" s="17" t="s">
        <v>17</v>
      </c>
    </row>
    <row r="60" spans="2:11" s="24" customFormat="1" ht="20.25" customHeight="1" x14ac:dyDescent="0.25">
      <c r="B60" s="9" t="s">
        <v>97</v>
      </c>
      <c r="C60" s="18" t="s">
        <v>103</v>
      </c>
      <c r="D60" s="19" t="s">
        <v>104</v>
      </c>
      <c r="E60" s="18" t="s">
        <v>105</v>
      </c>
      <c r="F60" s="20">
        <v>42627</v>
      </c>
      <c r="G60" s="21">
        <v>18585</v>
      </c>
      <c r="H60" s="22">
        <v>42735</v>
      </c>
      <c r="I60" s="23">
        <v>0</v>
      </c>
      <c r="J60" s="16">
        <f t="shared" si="0"/>
        <v>18585</v>
      </c>
      <c r="K60" s="17" t="s">
        <v>17</v>
      </c>
    </row>
    <row r="61" spans="2:11" s="24" customFormat="1" ht="20.25" customHeight="1" x14ac:dyDescent="0.25">
      <c r="B61" s="9">
        <v>101014334</v>
      </c>
      <c r="C61" s="18" t="s">
        <v>106</v>
      </c>
      <c r="D61" s="19" t="s">
        <v>107</v>
      </c>
      <c r="E61" s="18" t="s">
        <v>108</v>
      </c>
      <c r="F61" s="20">
        <v>42628</v>
      </c>
      <c r="G61" s="21">
        <v>259977.60000000001</v>
      </c>
      <c r="H61" s="22">
        <v>42735</v>
      </c>
      <c r="I61" s="23">
        <v>0</v>
      </c>
      <c r="J61" s="16">
        <f t="shared" si="0"/>
        <v>259977.60000000001</v>
      </c>
      <c r="K61" s="17" t="s">
        <v>17</v>
      </c>
    </row>
    <row r="62" spans="2:11" s="24" customFormat="1" ht="20.25" customHeight="1" x14ac:dyDescent="0.25">
      <c r="B62" s="9" t="s">
        <v>109</v>
      </c>
      <c r="C62" s="18" t="s">
        <v>98</v>
      </c>
      <c r="D62" s="19" t="s">
        <v>110</v>
      </c>
      <c r="E62" s="18" t="s">
        <v>111</v>
      </c>
      <c r="F62" s="20">
        <v>42628</v>
      </c>
      <c r="G62" s="21">
        <v>17700</v>
      </c>
      <c r="H62" s="22">
        <v>42735</v>
      </c>
      <c r="I62" s="23">
        <v>0</v>
      </c>
      <c r="J62" s="16">
        <f t="shared" si="0"/>
        <v>17700</v>
      </c>
      <c r="K62" s="17" t="s">
        <v>17</v>
      </c>
    </row>
    <row r="63" spans="2:11" s="24" customFormat="1" ht="21" customHeight="1" x14ac:dyDescent="0.25">
      <c r="B63" s="9" t="s">
        <v>112</v>
      </c>
      <c r="C63" s="25" t="s">
        <v>113</v>
      </c>
      <c r="D63" s="19" t="s">
        <v>114</v>
      </c>
      <c r="E63" s="18" t="s">
        <v>115</v>
      </c>
      <c r="F63" s="20">
        <v>42702</v>
      </c>
      <c r="G63" s="21">
        <v>128952</v>
      </c>
      <c r="H63" s="22">
        <v>42735</v>
      </c>
      <c r="I63" s="23">
        <v>0</v>
      </c>
      <c r="J63" s="16">
        <f t="shared" si="0"/>
        <v>128952</v>
      </c>
      <c r="K63" s="17" t="s">
        <v>17</v>
      </c>
    </row>
    <row r="64" spans="2:11" s="24" customFormat="1" ht="21" customHeight="1" x14ac:dyDescent="0.25">
      <c r="B64" s="9" t="s">
        <v>116</v>
      </c>
      <c r="C64" s="18" t="s">
        <v>117</v>
      </c>
      <c r="D64" s="19" t="str">
        <f>VLOOKUP(C64,'[1]cuentas por pagar Sept. 2022'!A47:I351,2,FALSE)</f>
        <v>MATERIALES DE OFICINA</v>
      </c>
      <c r="E64" s="18" t="s">
        <v>118</v>
      </c>
      <c r="F64" s="20">
        <v>42861</v>
      </c>
      <c r="G64" s="21">
        <v>432888.9</v>
      </c>
      <c r="H64" s="22">
        <v>43100</v>
      </c>
      <c r="I64" s="23">
        <v>0</v>
      </c>
      <c r="J64" s="16">
        <f t="shared" si="0"/>
        <v>432888.9</v>
      </c>
      <c r="K64" s="17" t="s">
        <v>17</v>
      </c>
    </row>
    <row r="65" spans="2:11" s="24" customFormat="1" ht="21" customHeight="1" x14ac:dyDescent="0.25">
      <c r="B65" s="9" t="s">
        <v>119</v>
      </c>
      <c r="C65" s="18" t="s">
        <v>120</v>
      </c>
      <c r="D65" s="19" t="str">
        <f>VLOOKUP(C65,'[1]cuentas por pagar Sept. 2022'!A38:I342,2,FALSE)</f>
        <v>REPARACION DE AIRE</v>
      </c>
      <c r="E65" s="18" t="s">
        <v>121</v>
      </c>
      <c r="F65" s="20">
        <v>42958</v>
      </c>
      <c r="G65" s="21">
        <v>94205.3</v>
      </c>
      <c r="H65" s="22">
        <v>43100</v>
      </c>
      <c r="I65" s="23">
        <v>0</v>
      </c>
      <c r="J65" s="16">
        <f t="shared" si="0"/>
        <v>94205.3</v>
      </c>
      <c r="K65" s="17" t="s">
        <v>17</v>
      </c>
    </row>
    <row r="66" spans="2:11" s="24" customFormat="1" ht="21" customHeight="1" x14ac:dyDescent="0.25">
      <c r="B66" s="9" t="s">
        <v>122</v>
      </c>
      <c r="C66" s="18" t="s">
        <v>123</v>
      </c>
      <c r="D66" s="19" t="s">
        <v>124</v>
      </c>
      <c r="E66" s="18" t="s">
        <v>125</v>
      </c>
      <c r="F66" s="20">
        <v>43634</v>
      </c>
      <c r="G66" s="21">
        <v>5705.3</v>
      </c>
      <c r="H66" s="22">
        <v>43830</v>
      </c>
      <c r="I66" s="23">
        <v>0</v>
      </c>
      <c r="J66" s="16">
        <f t="shared" si="0"/>
        <v>5705.3</v>
      </c>
      <c r="K66" s="17" t="s">
        <v>17</v>
      </c>
    </row>
    <row r="67" spans="2:11" s="24" customFormat="1" ht="32.25" customHeight="1" x14ac:dyDescent="0.25">
      <c r="B67" s="9" t="s">
        <v>122</v>
      </c>
      <c r="C67" s="18" t="s">
        <v>126</v>
      </c>
      <c r="D67" s="19" t="s">
        <v>124</v>
      </c>
      <c r="E67" s="18" t="s">
        <v>127</v>
      </c>
      <c r="F67" s="20">
        <v>43635</v>
      </c>
      <c r="G67" s="21">
        <v>7955.91</v>
      </c>
      <c r="H67" s="22">
        <v>43830</v>
      </c>
      <c r="I67" s="23">
        <v>0</v>
      </c>
      <c r="J67" s="16">
        <f t="shared" si="0"/>
        <v>7955.91</v>
      </c>
      <c r="K67" s="17" t="s">
        <v>17</v>
      </c>
    </row>
    <row r="68" spans="2:11" s="24" customFormat="1" ht="38.25" customHeight="1" x14ac:dyDescent="0.25">
      <c r="B68" s="9" t="s">
        <v>128</v>
      </c>
      <c r="C68" s="18" t="s">
        <v>129</v>
      </c>
      <c r="D68" s="19" t="s">
        <v>15</v>
      </c>
      <c r="E68" s="9">
        <v>16103</v>
      </c>
      <c r="F68" s="20">
        <v>43829</v>
      </c>
      <c r="G68" s="21">
        <v>12000</v>
      </c>
      <c r="H68" s="22">
        <v>43830</v>
      </c>
      <c r="I68" s="23">
        <v>0</v>
      </c>
      <c r="J68" s="16">
        <f t="shared" si="0"/>
        <v>12000</v>
      </c>
      <c r="K68" s="17" t="s">
        <v>17</v>
      </c>
    </row>
    <row r="69" spans="2:11" s="24" customFormat="1" ht="29.25" customHeight="1" x14ac:dyDescent="0.25">
      <c r="B69" s="9" t="s">
        <v>130</v>
      </c>
      <c r="C69" s="18" t="s">
        <v>131</v>
      </c>
      <c r="D69" s="19" t="str">
        <f>VLOOKUP(C69,'[1]cuentas por pagar Sept. 2022'!A37:I341,2,FALSE)</f>
        <v>ALQUILER</v>
      </c>
      <c r="E69" s="9">
        <v>100869379</v>
      </c>
      <c r="F69" s="26" t="s">
        <v>132</v>
      </c>
      <c r="G69" s="21">
        <v>2176823.88</v>
      </c>
      <c r="H69" s="27" t="s">
        <v>133</v>
      </c>
      <c r="I69" s="23">
        <v>0</v>
      </c>
      <c r="J69" s="16">
        <f t="shared" si="0"/>
        <v>2176823.88</v>
      </c>
      <c r="K69" s="17" t="s">
        <v>17</v>
      </c>
    </row>
    <row r="70" spans="2:11" s="24" customFormat="1" ht="29.25" customHeight="1" x14ac:dyDescent="0.25">
      <c r="B70" s="9" t="s">
        <v>134</v>
      </c>
      <c r="C70" s="18" t="s">
        <v>135</v>
      </c>
      <c r="D70" s="19" t="s">
        <v>136</v>
      </c>
      <c r="E70" s="18" t="s">
        <v>137</v>
      </c>
      <c r="F70" s="26" t="s">
        <v>133</v>
      </c>
      <c r="G70" s="21">
        <v>204968</v>
      </c>
      <c r="H70" s="27" t="s">
        <v>133</v>
      </c>
      <c r="I70" s="23">
        <v>0</v>
      </c>
      <c r="J70" s="16">
        <f t="shared" si="0"/>
        <v>204968</v>
      </c>
      <c r="K70" s="17" t="s">
        <v>17</v>
      </c>
    </row>
    <row r="71" spans="2:11" s="24" customFormat="1" ht="34.5" customHeight="1" x14ac:dyDescent="0.25">
      <c r="B71" s="9" t="s">
        <v>138</v>
      </c>
      <c r="C71" s="18" t="s">
        <v>139</v>
      </c>
      <c r="D71" s="19" t="s">
        <v>140</v>
      </c>
      <c r="E71" s="18" t="s">
        <v>141</v>
      </c>
      <c r="F71" s="26" t="s">
        <v>133</v>
      </c>
      <c r="G71" s="21">
        <v>143370</v>
      </c>
      <c r="H71" s="27" t="s">
        <v>133</v>
      </c>
      <c r="I71" s="23">
        <v>0</v>
      </c>
      <c r="J71" s="16">
        <f t="shared" si="0"/>
        <v>143370</v>
      </c>
      <c r="K71" s="17" t="s">
        <v>17</v>
      </c>
    </row>
    <row r="72" spans="2:11" s="24" customFormat="1" ht="34.5" customHeight="1" thickBot="1" x14ac:dyDescent="0.3">
      <c r="B72" s="28"/>
      <c r="C72" s="29"/>
      <c r="D72" s="30"/>
      <c r="E72" s="29"/>
      <c r="F72" s="31"/>
      <c r="G72" s="32">
        <f>SUM(G13:G71)</f>
        <v>6380814.6899999995</v>
      </c>
      <c r="H72" s="33"/>
      <c r="I72" s="34"/>
      <c r="J72" s="35">
        <f>SUM(J13:J71)</f>
        <v>6380814.6899999995</v>
      </c>
      <c r="K72" s="36"/>
    </row>
    <row r="73" spans="2:11" s="24" customFormat="1" ht="34.5" customHeight="1" thickTop="1" x14ac:dyDescent="0.25">
      <c r="B73" s="9"/>
      <c r="C73" s="18"/>
      <c r="D73" s="19"/>
      <c r="E73" s="18"/>
      <c r="F73" s="26"/>
      <c r="G73" s="37"/>
      <c r="H73" s="37"/>
      <c r="I73" s="23"/>
      <c r="J73" s="16"/>
      <c r="K73" s="17"/>
    </row>
    <row r="74" spans="2:11" s="24" customFormat="1" ht="21" customHeight="1" x14ac:dyDescent="0.25">
      <c r="B74" s="9">
        <v>411000476</v>
      </c>
      <c r="C74" s="18" t="s">
        <v>143</v>
      </c>
      <c r="D74" s="19" t="s">
        <v>144</v>
      </c>
      <c r="E74" s="18" t="s">
        <v>145</v>
      </c>
      <c r="F74" s="38">
        <v>44958</v>
      </c>
      <c r="G74" s="63">
        <v>5550</v>
      </c>
      <c r="H74" s="22">
        <v>45291</v>
      </c>
      <c r="I74" s="23">
        <v>0</v>
      </c>
      <c r="J74" s="16">
        <f t="shared" ref="J74:J75" si="1">G74-I74</f>
        <v>5550</v>
      </c>
      <c r="K74" s="17" t="s">
        <v>142</v>
      </c>
    </row>
    <row r="75" spans="2:11" s="24" customFormat="1" ht="21" customHeight="1" x14ac:dyDescent="0.25">
      <c r="B75" s="9">
        <v>411000476</v>
      </c>
      <c r="C75" s="18" t="s">
        <v>143</v>
      </c>
      <c r="D75" s="19" t="s">
        <v>144</v>
      </c>
      <c r="E75" s="18" t="s">
        <v>146</v>
      </c>
      <c r="F75" s="38">
        <v>45110</v>
      </c>
      <c r="G75" s="63">
        <v>5550</v>
      </c>
      <c r="H75" s="22">
        <v>45291</v>
      </c>
      <c r="I75" s="23">
        <v>0</v>
      </c>
      <c r="J75" s="16">
        <f t="shared" si="1"/>
        <v>5550</v>
      </c>
      <c r="K75" s="17" t="s">
        <v>142</v>
      </c>
    </row>
    <row r="76" spans="2:11" s="24" customFormat="1" ht="21" customHeight="1" x14ac:dyDescent="0.25">
      <c r="B76" s="9">
        <v>411000476</v>
      </c>
      <c r="C76" s="18" t="s">
        <v>143</v>
      </c>
      <c r="D76" s="19" t="s">
        <v>144</v>
      </c>
      <c r="E76" s="18" t="s">
        <v>147</v>
      </c>
      <c r="F76" s="38">
        <v>45019</v>
      </c>
      <c r="G76" s="63">
        <v>5550</v>
      </c>
      <c r="H76" s="22">
        <v>45291</v>
      </c>
      <c r="I76" s="23">
        <v>0</v>
      </c>
      <c r="J76" s="16">
        <f>G76-I76</f>
        <v>5550</v>
      </c>
      <c r="K76" s="17" t="s">
        <v>142</v>
      </c>
    </row>
    <row r="77" spans="2:11" s="24" customFormat="1" ht="21" customHeight="1" x14ac:dyDescent="0.25">
      <c r="B77" s="9" t="s">
        <v>154</v>
      </c>
      <c r="C77" s="18" t="s">
        <v>155</v>
      </c>
      <c r="D77" s="19" t="s">
        <v>156</v>
      </c>
      <c r="E77" s="18" t="s">
        <v>157</v>
      </c>
      <c r="F77" s="38">
        <v>45286</v>
      </c>
      <c r="G77" s="63">
        <v>99120</v>
      </c>
      <c r="H77" s="22">
        <v>45291</v>
      </c>
      <c r="I77" s="23">
        <v>0</v>
      </c>
      <c r="J77" s="16">
        <f t="shared" ref="J77:J93" si="2">G77-I77</f>
        <v>99120</v>
      </c>
      <c r="K77" s="17" t="s">
        <v>142</v>
      </c>
    </row>
    <row r="78" spans="2:11" s="24" customFormat="1" ht="21" customHeight="1" x14ac:dyDescent="0.25">
      <c r="B78" s="9">
        <v>131023711</v>
      </c>
      <c r="C78" s="18" t="s">
        <v>158</v>
      </c>
      <c r="D78" s="19" t="s">
        <v>159</v>
      </c>
      <c r="E78" s="18" t="s">
        <v>160</v>
      </c>
      <c r="F78" s="38">
        <v>45266</v>
      </c>
      <c r="G78" s="63">
        <v>961428.6</v>
      </c>
      <c r="H78" s="22">
        <v>45657</v>
      </c>
      <c r="I78" s="23">
        <v>0</v>
      </c>
      <c r="J78" s="16">
        <f t="shared" si="2"/>
        <v>961428.6</v>
      </c>
      <c r="K78" s="17" t="s">
        <v>142</v>
      </c>
    </row>
    <row r="79" spans="2:11" s="24" customFormat="1" ht="21" customHeight="1" x14ac:dyDescent="0.25">
      <c r="B79" s="9">
        <v>131023711</v>
      </c>
      <c r="C79" s="18" t="s">
        <v>158</v>
      </c>
      <c r="D79" s="19" t="s">
        <v>159</v>
      </c>
      <c r="E79" s="18" t="s">
        <v>161</v>
      </c>
      <c r="F79" s="38">
        <v>45089</v>
      </c>
      <c r="G79" s="63">
        <v>588219.5</v>
      </c>
      <c r="H79" s="22">
        <v>45657</v>
      </c>
      <c r="I79" s="23">
        <v>0</v>
      </c>
      <c r="J79" s="16">
        <f t="shared" si="2"/>
        <v>588219.5</v>
      </c>
      <c r="K79" s="17" t="s">
        <v>142</v>
      </c>
    </row>
    <row r="80" spans="2:11" s="24" customFormat="1" ht="21" customHeight="1" x14ac:dyDescent="0.25">
      <c r="B80" s="9">
        <v>117277269</v>
      </c>
      <c r="C80" s="18" t="s">
        <v>162</v>
      </c>
      <c r="D80" s="19" t="s">
        <v>35</v>
      </c>
      <c r="E80" s="18" t="s">
        <v>157</v>
      </c>
      <c r="F80" s="38">
        <v>45259</v>
      </c>
      <c r="G80" s="63">
        <v>41300</v>
      </c>
      <c r="H80" s="22">
        <v>45291</v>
      </c>
      <c r="I80" s="23">
        <v>0</v>
      </c>
      <c r="J80" s="16">
        <f t="shared" si="2"/>
        <v>41300</v>
      </c>
      <c r="K80" s="17" t="s">
        <v>142</v>
      </c>
    </row>
    <row r="81" spans="2:11" s="24" customFormat="1" ht="21" customHeight="1" x14ac:dyDescent="0.25">
      <c r="B81" s="9">
        <v>131505635</v>
      </c>
      <c r="C81" s="18" t="s">
        <v>167</v>
      </c>
      <c r="D81" s="19" t="s">
        <v>168</v>
      </c>
      <c r="E81" s="18" t="s">
        <v>169</v>
      </c>
      <c r="F81" s="38">
        <v>45289</v>
      </c>
      <c r="G81" s="63">
        <v>25922.65</v>
      </c>
      <c r="H81" s="22">
        <v>45657</v>
      </c>
      <c r="I81" s="23">
        <v>0</v>
      </c>
      <c r="J81" s="16">
        <f>G81-I81</f>
        <v>25922.65</v>
      </c>
      <c r="K81" s="17" t="s">
        <v>142</v>
      </c>
    </row>
    <row r="82" spans="2:11" s="24" customFormat="1" ht="21" customHeight="1" x14ac:dyDescent="0.25">
      <c r="B82" s="9">
        <v>417000172</v>
      </c>
      <c r="C82" s="18" t="s">
        <v>175</v>
      </c>
      <c r="D82" s="19" t="s">
        <v>144</v>
      </c>
      <c r="E82" s="18" t="s">
        <v>176</v>
      </c>
      <c r="F82" s="38">
        <v>45294</v>
      </c>
      <c r="G82" s="21">
        <v>2500</v>
      </c>
      <c r="H82" s="22">
        <v>45657</v>
      </c>
      <c r="I82" s="23">
        <v>0</v>
      </c>
      <c r="J82" s="16">
        <f t="shared" ref="J82:J84" si="3">G82-I82</f>
        <v>2500</v>
      </c>
      <c r="K82" s="17" t="s">
        <v>142</v>
      </c>
    </row>
    <row r="83" spans="2:11" s="24" customFormat="1" ht="21" customHeight="1" x14ac:dyDescent="0.25">
      <c r="B83" s="9">
        <v>417000172</v>
      </c>
      <c r="C83" s="18" t="s">
        <v>175</v>
      </c>
      <c r="D83" s="19" t="s">
        <v>144</v>
      </c>
      <c r="E83" s="18" t="s">
        <v>190</v>
      </c>
      <c r="F83" s="38">
        <v>45325</v>
      </c>
      <c r="G83" s="21">
        <v>2500</v>
      </c>
      <c r="H83" s="22">
        <v>46022</v>
      </c>
      <c r="I83" s="23">
        <v>0</v>
      </c>
      <c r="J83" s="16">
        <f t="shared" si="3"/>
        <v>2500</v>
      </c>
      <c r="K83" s="17" t="s">
        <v>142</v>
      </c>
    </row>
    <row r="84" spans="2:11" s="24" customFormat="1" ht="21" customHeight="1" x14ac:dyDescent="0.25">
      <c r="B84" s="9">
        <v>402002364</v>
      </c>
      <c r="C84" s="18" t="s">
        <v>177</v>
      </c>
      <c r="D84" s="19" t="s">
        <v>144</v>
      </c>
      <c r="E84" s="18" t="s">
        <v>184</v>
      </c>
      <c r="F84" s="38">
        <v>45324</v>
      </c>
      <c r="G84" s="21">
        <v>7520</v>
      </c>
      <c r="H84" s="22">
        <v>45657</v>
      </c>
      <c r="I84" s="23">
        <v>0</v>
      </c>
      <c r="J84" s="16">
        <f t="shared" si="3"/>
        <v>7520</v>
      </c>
      <c r="K84" s="17" t="s">
        <v>142</v>
      </c>
    </row>
    <row r="85" spans="2:11" s="24" customFormat="1" ht="21" customHeight="1" x14ac:dyDescent="0.25">
      <c r="B85" s="9">
        <v>402002364</v>
      </c>
      <c r="C85" s="18" t="s">
        <v>177</v>
      </c>
      <c r="D85" s="19" t="s">
        <v>144</v>
      </c>
      <c r="E85" s="18" t="s">
        <v>178</v>
      </c>
      <c r="F85" s="38">
        <v>45313</v>
      </c>
      <c r="G85" s="21">
        <v>7520</v>
      </c>
      <c r="H85" s="22">
        <v>45657</v>
      </c>
      <c r="I85" s="23">
        <v>0</v>
      </c>
      <c r="J85" s="16">
        <f t="shared" si="2"/>
        <v>7520</v>
      </c>
      <c r="K85" s="17" t="s">
        <v>142</v>
      </c>
    </row>
    <row r="86" spans="2:11" s="24" customFormat="1" ht="21" customHeight="1" x14ac:dyDescent="0.25">
      <c r="B86" s="9">
        <v>101874503</v>
      </c>
      <c r="C86" s="18" t="s">
        <v>163</v>
      </c>
      <c r="D86" s="19" t="s">
        <v>179</v>
      </c>
      <c r="E86" s="18" t="s">
        <v>180</v>
      </c>
      <c r="F86" s="38">
        <v>45303</v>
      </c>
      <c r="G86" s="21">
        <v>394597.2</v>
      </c>
      <c r="H86" s="22">
        <v>45657</v>
      </c>
      <c r="I86" s="23">
        <v>0</v>
      </c>
      <c r="J86" s="16">
        <f t="shared" si="2"/>
        <v>394597.2</v>
      </c>
      <c r="K86" s="17" t="s">
        <v>142</v>
      </c>
    </row>
    <row r="87" spans="2:11" s="24" customFormat="1" ht="21" customHeight="1" x14ac:dyDescent="0.25">
      <c r="B87" s="9">
        <v>101874503</v>
      </c>
      <c r="C87" s="18" t="s">
        <v>163</v>
      </c>
      <c r="D87" s="19" t="s">
        <v>191</v>
      </c>
      <c r="E87" s="18" t="s">
        <v>192</v>
      </c>
      <c r="F87" s="38">
        <v>45303</v>
      </c>
      <c r="G87" s="21">
        <v>5800</v>
      </c>
      <c r="H87" s="22">
        <v>45657</v>
      </c>
      <c r="I87" s="23">
        <v>0</v>
      </c>
      <c r="J87" s="16">
        <f t="shared" si="2"/>
        <v>5800</v>
      </c>
      <c r="K87" s="17" t="s">
        <v>142</v>
      </c>
    </row>
    <row r="88" spans="2:11" s="24" customFormat="1" ht="21" customHeight="1" x14ac:dyDescent="0.25">
      <c r="B88" s="9">
        <v>4700234067</v>
      </c>
      <c r="C88" s="18" t="s">
        <v>181</v>
      </c>
      <c r="D88" s="19" t="s">
        <v>182</v>
      </c>
      <c r="E88" s="18" t="s">
        <v>193</v>
      </c>
      <c r="F88" s="38">
        <v>45204</v>
      </c>
      <c r="G88" s="21">
        <v>400000</v>
      </c>
      <c r="H88" s="22">
        <v>45657</v>
      </c>
      <c r="I88" s="23">
        <v>0</v>
      </c>
      <c r="J88" s="16">
        <f t="shared" si="2"/>
        <v>400000</v>
      </c>
      <c r="K88" s="17" t="s">
        <v>142</v>
      </c>
    </row>
    <row r="89" spans="2:11" s="24" customFormat="1" ht="21" customHeight="1" x14ac:dyDescent="0.25">
      <c r="B89" s="9">
        <v>122021523</v>
      </c>
      <c r="C89" s="18" t="s">
        <v>194</v>
      </c>
      <c r="D89" s="19" t="s">
        <v>195</v>
      </c>
      <c r="E89" s="18" t="s">
        <v>196</v>
      </c>
      <c r="F89" s="38" t="s">
        <v>197</v>
      </c>
      <c r="G89" s="21">
        <v>5140</v>
      </c>
      <c r="H89" s="22">
        <v>46022</v>
      </c>
      <c r="I89" s="23">
        <v>0</v>
      </c>
      <c r="J89" s="16">
        <f t="shared" si="2"/>
        <v>5140</v>
      </c>
      <c r="K89" s="17" t="s">
        <v>142</v>
      </c>
    </row>
    <row r="90" spans="2:11" s="24" customFormat="1" ht="21" customHeight="1" x14ac:dyDescent="0.25">
      <c r="B90" s="9">
        <v>401037272</v>
      </c>
      <c r="C90" s="18" t="s">
        <v>198</v>
      </c>
      <c r="D90" s="19" t="s">
        <v>199</v>
      </c>
      <c r="E90" s="18" t="s">
        <v>200</v>
      </c>
      <c r="F90" s="38">
        <v>45294</v>
      </c>
      <c r="G90" s="21">
        <v>4767.6000000000004</v>
      </c>
      <c r="H90" s="22">
        <v>46022</v>
      </c>
      <c r="I90" s="23">
        <v>0</v>
      </c>
      <c r="J90" s="16">
        <f t="shared" si="2"/>
        <v>4767.6000000000004</v>
      </c>
      <c r="K90" s="17" t="s">
        <v>142</v>
      </c>
    </row>
    <row r="91" spans="2:11" s="24" customFormat="1" ht="21" customHeight="1" x14ac:dyDescent="0.25">
      <c r="B91" s="9">
        <v>401037272</v>
      </c>
      <c r="C91" s="18" t="s">
        <v>198</v>
      </c>
      <c r="D91" s="19" t="s">
        <v>199</v>
      </c>
      <c r="E91" s="18" t="s">
        <v>201</v>
      </c>
      <c r="F91" s="38">
        <v>45294</v>
      </c>
      <c r="G91" s="21">
        <v>302.39999999999998</v>
      </c>
      <c r="H91" s="22">
        <v>46022</v>
      </c>
      <c r="I91" s="23">
        <v>0</v>
      </c>
      <c r="J91" s="16">
        <f t="shared" si="2"/>
        <v>302.39999999999998</v>
      </c>
      <c r="K91" s="17" t="s">
        <v>142</v>
      </c>
    </row>
    <row r="92" spans="2:11" s="24" customFormat="1" ht="21" customHeight="1" x14ac:dyDescent="0.25">
      <c r="B92" s="9">
        <v>101014334</v>
      </c>
      <c r="C92" s="18" t="s">
        <v>202</v>
      </c>
      <c r="D92" s="19" t="s">
        <v>203</v>
      </c>
      <c r="E92" s="18" t="s">
        <v>204</v>
      </c>
      <c r="F92" s="38">
        <v>45294</v>
      </c>
      <c r="G92" s="21">
        <v>6900</v>
      </c>
      <c r="H92" s="22">
        <v>45657</v>
      </c>
      <c r="I92" s="23">
        <v>0</v>
      </c>
      <c r="J92" s="16">
        <f t="shared" si="2"/>
        <v>6900</v>
      </c>
      <c r="K92" s="17" t="s">
        <v>142</v>
      </c>
    </row>
    <row r="93" spans="2:11" s="24" customFormat="1" ht="21" customHeight="1" x14ac:dyDescent="0.25">
      <c r="B93" s="9">
        <v>132622758</v>
      </c>
      <c r="C93" s="18" t="s">
        <v>205</v>
      </c>
      <c r="D93" s="19" t="s">
        <v>206</v>
      </c>
      <c r="E93" s="18" t="s">
        <v>207</v>
      </c>
      <c r="F93" s="38">
        <v>45629</v>
      </c>
      <c r="G93" s="21">
        <v>219075.26</v>
      </c>
      <c r="H93" s="22">
        <v>45657</v>
      </c>
      <c r="I93" s="23">
        <v>0</v>
      </c>
      <c r="J93" s="16">
        <f t="shared" si="2"/>
        <v>219075.26</v>
      </c>
      <c r="K93" s="17" t="s">
        <v>142</v>
      </c>
    </row>
    <row r="94" spans="2:11" s="24" customFormat="1" ht="21" customHeight="1" x14ac:dyDescent="0.3">
      <c r="B94" s="142" t="s">
        <v>148</v>
      </c>
      <c r="C94" s="143"/>
      <c r="D94" s="143"/>
      <c r="E94" s="143"/>
      <c r="F94" s="144"/>
      <c r="G94" s="39">
        <f>SUM(G74:G93)</f>
        <v>2789263.21</v>
      </c>
      <c r="H94" s="39"/>
      <c r="I94" s="40"/>
      <c r="J94" s="41">
        <f>SUM(J74:J93)</f>
        <v>2789263.21</v>
      </c>
      <c r="K94" s="42"/>
    </row>
    <row r="95" spans="2:11" s="24" customFormat="1" ht="21" customHeight="1" x14ac:dyDescent="0.45">
      <c r="B95" s="145" t="s">
        <v>149</v>
      </c>
      <c r="C95" s="145"/>
      <c r="D95" s="145"/>
      <c r="E95" s="145"/>
      <c r="F95" s="145"/>
      <c r="G95" s="43">
        <f>G72+G94</f>
        <v>9170077.8999999985</v>
      </c>
      <c r="H95" s="43"/>
      <c r="I95" s="40"/>
      <c r="J95" s="44">
        <f>J72+J94</f>
        <v>9170077.8999999985</v>
      </c>
      <c r="K95" s="42"/>
    </row>
    <row r="96" spans="2:11" s="24" customFormat="1" ht="21" customHeight="1" x14ac:dyDescent="0.25">
      <c r="B96" s="45"/>
      <c r="C96" s="46"/>
      <c r="D96" s="47"/>
      <c r="E96" s="46"/>
      <c r="F96" s="46"/>
      <c r="G96" s="48" t="s">
        <v>150</v>
      </c>
      <c r="H96" s="48"/>
      <c r="I96" s="49"/>
      <c r="J96" s="49"/>
      <c r="K96" s="49"/>
    </row>
    <row r="97" spans="2:11" s="24" customFormat="1" ht="21" customHeight="1" x14ac:dyDescent="0.25">
      <c r="B97" s="135" t="s">
        <v>151</v>
      </c>
      <c r="C97" s="135"/>
      <c r="D97" s="50"/>
      <c r="E97" s="4"/>
      <c r="F97" s="4"/>
      <c r="G97" s="51"/>
      <c r="H97" s="51"/>
      <c r="I97" s="6"/>
      <c r="J97" s="6"/>
      <c r="K97" s="6"/>
    </row>
    <row r="98" spans="2:11" s="24" customFormat="1" ht="21" customHeight="1" x14ac:dyDescent="0.25">
      <c r="B98" s="135"/>
      <c r="C98" s="135"/>
      <c r="D98" s="52"/>
      <c r="E98" s="4"/>
      <c r="F98" s="4"/>
      <c r="G98" s="4"/>
      <c r="H98" s="4"/>
      <c r="I98" s="6"/>
      <c r="J98" s="6"/>
      <c r="K98" s="6"/>
    </row>
    <row r="99" spans="2:11" s="24" customFormat="1" ht="21" customHeight="1" x14ac:dyDescent="0.25">
      <c r="B99" s="135"/>
      <c r="C99" s="135"/>
      <c r="D99" s="52"/>
      <c r="E99" s="4"/>
      <c r="F99" s="4"/>
      <c r="G99" s="4"/>
      <c r="H99" s="4"/>
      <c r="I99" s="6"/>
      <c r="J99" s="6"/>
      <c r="K99" s="6"/>
    </row>
    <row r="100" spans="2:11" s="24" customFormat="1" ht="21" customHeight="1" x14ac:dyDescent="0.25">
      <c r="B100" s="53"/>
      <c r="C100" s="53"/>
      <c r="D100" s="52"/>
      <c r="E100" s="4"/>
      <c r="F100" s="4"/>
      <c r="G100" s="4"/>
      <c r="H100" s="4"/>
      <c r="I100" s="4"/>
      <c r="J100" s="4"/>
      <c r="K100" s="4"/>
    </row>
    <row r="101" spans="2:11" s="24" customFormat="1" ht="21" customHeight="1" x14ac:dyDescent="0.3">
      <c r="B101" s="53"/>
      <c r="C101" s="53"/>
      <c r="D101" s="54"/>
      <c r="E101" s="55"/>
      <c r="F101" s="55"/>
      <c r="G101" s="6"/>
      <c r="H101" s="6"/>
      <c r="I101" s="4"/>
      <c r="J101" s="4"/>
      <c r="K101" s="4"/>
    </row>
    <row r="102" spans="2:11" s="24" customFormat="1" ht="21" customHeight="1" x14ac:dyDescent="0.25">
      <c r="B102" s="56"/>
      <c r="C102" s="54"/>
      <c r="D102" s="54"/>
      <c r="E102" s="136" t="s">
        <v>152</v>
      </c>
      <c r="F102" s="136"/>
      <c r="G102" s="6"/>
      <c r="H102" s="6"/>
      <c r="I102" s="6"/>
      <c r="J102" s="6"/>
      <c r="K102" s="6"/>
    </row>
    <row r="103" spans="2:11" s="24" customFormat="1" ht="21" customHeight="1" x14ac:dyDescent="0.3">
      <c r="B103" s="56"/>
      <c r="C103" s="54"/>
      <c r="D103" s="54"/>
      <c r="E103" s="137" t="s">
        <v>153</v>
      </c>
      <c r="F103" s="137"/>
      <c r="G103" s="6"/>
      <c r="H103" s="6"/>
      <c r="I103" s="6"/>
      <c r="J103" s="6"/>
      <c r="K103" s="6"/>
    </row>
    <row r="104" spans="2:11" s="24" customFormat="1" ht="21" customHeight="1" x14ac:dyDescent="0.25">
      <c r="B104" s="57"/>
      <c r="C104" s="4"/>
      <c r="D104" s="50"/>
      <c r="E104" s="4"/>
      <c r="F104" s="4"/>
      <c r="G104" s="4"/>
      <c r="H104" s="4"/>
      <c r="I104" s="138"/>
      <c r="J104" s="139"/>
      <c r="K104" s="139"/>
    </row>
    <row r="105" spans="2:11" s="24" customFormat="1" ht="21" customHeight="1" x14ac:dyDescent="0.25">
      <c r="B105" s="57"/>
      <c r="C105" s="4"/>
      <c r="D105" s="50"/>
      <c r="E105" s="4"/>
      <c r="F105" s="4"/>
      <c r="G105" s="4"/>
      <c r="H105" s="4"/>
      <c r="I105" s="4"/>
      <c r="J105" s="4"/>
      <c r="K105" s="4"/>
    </row>
    <row r="106" spans="2:11" s="24" customFormat="1" ht="21" customHeight="1" x14ac:dyDescent="0.25">
      <c r="B106" s="57"/>
      <c r="C106" s="4"/>
      <c r="D106" s="50"/>
      <c r="E106" s="4"/>
      <c r="F106" s="4"/>
      <c r="G106" s="6"/>
      <c r="H106" s="6"/>
      <c r="I106" s="4"/>
      <c r="J106" s="4"/>
      <c r="K106" s="4"/>
    </row>
    <row r="107" spans="2:11" s="24" customFormat="1" ht="21" customHeight="1" x14ac:dyDescent="0.25">
      <c r="B107" s="57"/>
      <c r="C107" s="4"/>
      <c r="D107" s="50"/>
      <c r="E107" s="6"/>
      <c r="F107" s="6"/>
      <c r="G107" s="6"/>
      <c r="H107" s="6"/>
      <c r="I107" s="4"/>
      <c r="J107" s="4"/>
      <c r="K107" s="4"/>
    </row>
    <row r="108" spans="2:11" s="24" customFormat="1" ht="21" customHeight="1" x14ac:dyDescent="0.25">
      <c r="B108" s="57"/>
      <c r="C108" s="4"/>
      <c r="D108" s="50"/>
      <c r="E108" s="6"/>
      <c r="F108" s="6"/>
      <c r="G108" s="6"/>
      <c r="H108" s="6"/>
      <c r="I108" s="4"/>
      <c r="J108" s="4"/>
      <c r="K108" s="4"/>
    </row>
    <row r="109" spans="2:11" s="24" customFormat="1" ht="21" customHeight="1" x14ac:dyDescent="0.25">
      <c r="B109" s="57"/>
      <c r="C109" s="4"/>
      <c r="D109" s="50"/>
      <c r="E109" s="4"/>
      <c r="F109" s="4"/>
      <c r="G109" s="4"/>
      <c r="H109" s="4"/>
      <c r="I109" s="4"/>
      <c r="J109" s="4"/>
      <c r="K109" s="4"/>
    </row>
    <row r="110" spans="2:11" s="24" customFormat="1" ht="21" customHeight="1" x14ac:dyDescent="0.25">
      <c r="B110" s="57"/>
      <c r="C110" s="4"/>
      <c r="D110" s="50"/>
      <c r="E110" s="4"/>
      <c r="F110" s="4"/>
      <c r="G110" s="4"/>
      <c r="H110" s="4"/>
      <c r="I110" s="4"/>
      <c r="J110" s="4"/>
      <c r="K110" s="58"/>
    </row>
    <row r="111" spans="2:11" s="24" customFormat="1" ht="21" customHeight="1" x14ac:dyDescent="0.25">
      <c r="B111" s="57"/>
      <c r="C111" s="4"/>
      <c r="D111" s="50"/>
      <c r="E111" s="4"/>
      <c r="F111" s="4"/>
      <c r="G111" s="4"/>
      <c r="H111" s="4"/>
      <c r="I111" s="4"/>
      <c r="J111" s="4"/>
      <c r="K111" s="4"/>
    </row>
    <row r="112" spans="2:11" s="24" customFormat="1" ht="21" customHeight="1" x14ac:dyDescent="0.25">
      <c r="B112" s="57"/>
      <c r="C112" s="4"/>
      <c r="D112" s="50"/>
      <c r="E112" s="4"/>
      <c r="F112" s="4"/>
      <c r="G112" s="4"/>
      <c r="H112" s="4"/>
      <c r="I112" s="4"/>
      <c r="J112" s="4"/>
      <c r="K112" s="4"/>
    </row>
    <row r="113" spans="2:12" s="24" customFormat="1" ht="24.75" customHeight="1" x14ac:dyDescent="0.25">
      <c r="B113" s="57"/>
      <c r="C113" s="4"/>
      <c r="D113" s="50"/>
      <c r="E113" s="4"/>
      <c r="F113" s="4"/>
      <c r="G113" s="4"/>
      <c r="H113" s="4"/>
      <c r="I113" s="4"/>
      <c r="J113" s="4"/>
      <c r="K113" s="4"/>
    </row>
    <row r="114" spans="2:12" s="24" customFormat="1" ht="21" customHeight="1" x14ac:dyDescent="0.25">
      <c r="B114" s="57"/>
      <c r="C114" s="4"/>
      <c r="D114" s="50"/>
      <c r="E114" s="4"/>
      <c r="F114" s="4"/>
      <c r="G114" s="4"/>
      <c r="H114" s="4"/>
      <c r="I114" s="4"/>
      <c r="J114" s="4"/>
      <c r="K114" s="4"/>
    </row>
    <row r="115" spans="2:12" s="24" customFormat="1" ht="21" customHeight="1" x14ac:dyDescent="0.25">
      <c r="B115" s="57"/>
      <c r="C115" s="4"/>
      <c r="D115" s="50"/>
      <c r="E115" s="4"/>
      <c r="F115" s="4"/>
      <c r="G115" s="4"/>
      <c r="H115" s="4"/>
      <c r="I115" s="4"/>
      <c r="J115" s="4"/>
      <c r="K115" s="4"/>
    </row>
    <row r="116" spans="2:12" s="24" customFormat="1" ht="21" customHeight="1" x14ac:dyDescent="0.25">
      <c r="B116" s="57"/>
      <c r="C116" s="4"/>
      <c r="D116" s="50"/>
      <c r="E116" s="4"/>
      <c r="F116" s="4"/>
      <c r="G116" s="4"/>
      <c r="H116" s="4"/>
      <c r="I116" s="4"/>
      <c r="J116" s="4"/>
      <c r="K116" s="4"/>
    </row>
    <row r="117" spans="2:12" s="24" customFormat="1" ht="21" customHeight="1" x14ac:dyDescent="0.25">
      <c r="B117" s="57"/>
      <c r="C117" s="4"/>
      <c r="D117" s="50"/>
      <c r="E117" s="4"/>
      <c r="F117" s="4"/>
      <c r="G117" s="4"/>
      <c r="H117" s="4"/>
      <c r="I117" s="4"/>
      <c r="J117" s="4"/>
      <c r="K117" s="4"/>
    </row>
    <row r="118" spans="2:12" s="24" customFormat="1" ht="21" customHeight="1" x14ac:dyDescent="0.25">
      <c r="B118" s="57"/>
      <c r="C118" s="4"/>
      <c r="D118" s="50"/>
      <c r="E118" s="4"/>
      <c r="F118" s="4"/>
      <c r="G118" s="4"/>
      <c r="H118" s="4"/>
      <c r="I118" s="4"/>
      <c r="J118" s="4"/>
      <c r="K118" s="4"/>
    </row>
    <row r="119" spans="2:12" s="24" customFormat="1" ht="21" customHeight="1" x14ac:dyDescent="0.25">
      <c r="B119" s="57"/>
      <c r="C119" s="4"/>
      <c r="D119" s="50"/>
      <c r="E119" s="4"/>
      <c r="F119" s="4"/>
      <c r="G119" s="4"/>
      <c r="H119" s="4"/>
      <c r="I119" s="4"/>
      <c r="J119" s="4"/>
      <c r="K119" s="4"/>
    </row>
    <row r="120" spans="2:12" s="24" customFormat="1" ht="21" customHeight="1" x14ac:dyDescent="0.25">
      <c r="B120" s="57"/>
      <c r="C120" s="4"/>
      <c r="D120" s="50"/>
      <c r="E120" s="4"/>
      <c r="F120" s="4"/>
      <c r="G120" s="4"/>
      <c r="H120" s="4"/>
      <c r="I120" s="4"/>
      <c r="J120" s="4"/>
      <c r="K120" s="4"/>
    </row>
    <row r="121" spans="2:12" s="24" customFormat="1" ht="21" customHeight="1" x14ac:dyDescent="0.25">
      <c r="B121" s="57"/>
      <c r="C121" s="4"/>
      <c r="D121" s="50"/>
      <c r="E121" s="4"/>
      <c r="F121" s="4"/>
      <c r="G121" s="4"/>
      <c r="H121" s="4"/>
      <c r="I121" s="4"/>
      <c r="J121" s="4"/>
      <c r="K121" s="4"/>
    </row>
    <row r="122" spans="2:12" s="24" customFormat="1" ht="21" customHeight="1" x14ac:dyDescent="0.25">
      <c r="B122" s="57"/>
      <c r="C122" s="4"/>
      <c r="D122" s="50"/>
      <c r="E122" s="4"/>
      <c r="F122" s="4"/>
      <c r="G122" s="4"/>
      <c r="H122" s="4"/>
      <c r="I122" s="4"/>
      <c r="J122" s="4"/>
      <c r="K122" s="4"/>
    </row>
    <row r="123" spans="2:12" s="24" customFormat="1" ht="21" customHeight="1" x14ac:dyDescent="0.25">
      <c r="B123" s="57"/>
      <c r="C123" s="4"/>
      <c r="D123" s="50"/>
      <c r="E123" s="4"/>
      <c r="F123" s="4"/>
      <c r="G123" s="4"/>
      <c r="H123" s="4"/>
      <c r="I123" s="4"/>
      <c r="J123" s="4"/>
      <c r="K123" s="4"/>
    </row>
    <row r="124" spans="2:12" s="24" customFormat="1" ht="21" customHeight="1" x14ac:dyDescent="0.25">
      <c r="B124" s="57"/>
      <c r="C124" s="4"/>
      <c r="D124" s="50"/>
      <c r="E124" s="4"/>
      <c r="F124" s="4"/>
      <c r="G124" s="4"/>
      <c r="H124" s="4"/>
      <c r="I124" s="4"/>
      <c r="J124" s="4"/>
      <c r="K124" s="4"/>
    </row>
    <row r="125" spans="2:12" s="24" customFormat="1" ht="20.25" customHeight="1" x14ac:dyDescent="0.25">
      <c r="B125" s="57"/>
      <c r="C125" s="4"/>
      <c r="D125" s="50"/>
      <c r="E125" s="4"/>
      <c r="F125" s="4"/>
      <c r="G125" s="4"/>
      <c r="H125" s="4"/>
      <c r="I125" s="4"/>
      <c r="J125" s="4"/>
      <c r="K125" s="4"/>
    </row>
    <row r="126" spans="2:12" s="24" customFormat="1" ht="20.25" customHeight="1" x14ac:dyDescent="0.25">
      <c r="B126" s="57"/>
      <c r="C126" s="4"/>
      <c r="D126" s="50"/>
      <c r="E126" s="4"/>
      <c r="F126" s="4"/>
      <c r="G126" s="4"/>
      <c r="H126" s="4"/>
      <c r="I126" s="4"/>
      <c r="J126" s="4"/>
      <c r="K126" s="4"/>
    </row>
    <row r="127" spans="2:12" s="24" customFormat="1" ht="20.25" customHeight="1" x14ac:dyDescent="0.25">
      <c r="B127" s="57"/>
      <c r="C127" s="4"/>
      <c r="D127" s="50"/>
      <c r="E127" s="4"/>
      <c r="F127" s="4"/>
      <c r="G127" s="4"/>
      <c r="H127" s="4"/>
      <c r="I127" s="4"/>
      <c r="J127" s="4"/>
      <c r="K127" s="4"/>
    </row>
    <row r="128" spans="2:12" s="49" customFormat="1" ht="18" customHeight="1" x14ac:dyDescent="0.25">
      <c r="B128" s="57"/>
      <c r="C128" s="4"/>
      <c r="D128" s="50"/>
      <c r="E128" s="4"/>
      <c r="F128" s="4"/>
      <c r="G128" s="4"/>
      <c r="H128" s="4"/>
      <c r="I128" s="4"/>
      <c r="J128" s="4"/>
      <c r="K128" s="4"/>
      <c r="L128" s="59"/>
    </row>
    <row r="129" spans="2:11" s="49" customFormat="1" x14ac:dyDescent="0.25">
      <c r="B129" s="57"/>
      <c r="C129" s="4"/>
      <c r="D129" s="50"/>
      <c r="E129" s="4"/>
      <c r="F129" s="4"/>
      <c r="G129" s="4"/>
      <c r="H129" s="4"/>
      <c r="I129" s="4"/>
      <c r="J129" s="4"/>
      <c r="K129" s="4"/>
    </row>
    <row r="130" spans="2:11" s="6" customFormat="1" ht="60" customHeight="1" x14ac:dyDescent="0.25">
      <c r="B130" s="57"/>
      <c r="C130" s="4"/>
      <c r="D130" s="50"/>
      <c r="E130" s="4"/>
      <c r="F130" s="4"/>
      <c r="G130" s="4"/>
      <c r="H130" s="4"/>
      <c r="I130" s="4"/>
      <c r="J130" s="4"/>
      <c r="K130" s="4"/>
    </row>
    <row r="131" spans="2:11" s="6" customFormat="1" ht="15" customHeight="1" x14ac:dyDescent="0.25">
      <c r="B131" s="57"/>
      <c r="C131" s="4"/>
      <c r="D131" s="50"/>
      <c r="E131" s="4"/>
      <c r="F131" s="4"/>
      <c r="G131" s="4"/>
      <c r="H131" s="4"/>
      <c r="I131" s="4"/>
      <c r="J131" s="4"/>
      <c r="K131" s="4"/>
    </row>
    <row r="132" spans="2:11" s="6" customFormat="1" ht="15" customHeight="1" x14ac:dyDescent="0.25">
      <c r="B132" s="57"/>
      <c r="C132" s="4"/>
      <c r="D132" s="50"/>
      <c r="E132" s="4"/>
      <c r="F132" s="4"/>
      <c r="G132" s="4"/>
      <c r="H132" s="4"/>
      <c r="I132" s="4"/>
      <c r="J132" s="4"/>
      <c r="K132" s="4"/>
    </row>
    <row r="133" spans="2:11" s="49" customFormat="1" x14ac:dyDescent="0.25">
      <c r="B133" s="57"/>
      <c r="C133" s="4"/>
      <c r="D133" s="50"/>
      <c r="E133" s="4"/>
      <c r="F133" s="4"/>
      <c r="G133" s="4"/>
      <c r="H133" s="4"/>
      <c r="I133" s="4"/>
      <c r="J133" s="4"/>
      <c r="K133" s="4"/>
    </row>
    <row r="134" spans="2:11" s="6" customFormat="1" x14ac:dyDescent="0.25">
      <c r="B134" s="57"/>
      <c r="C134" s="4"/>
      <c r="D134" s="50"/>
      <c r="E134" s="4"/>
      <c r="F134" s="4"/>
      <c r="G134" s="4"/>
      <c r="H134" s="4"/>
      <c r="I134" s="4"/>
      <c r="J134" s="4"/>
      <c r="K134" s="4"/>
    </row>
    <row r="135" spans="2:11" s="6" customFormat="1" x14ac:dyDescent="0.25">
      <c r="B135" s="57"/>
      <c r="C135" s="4"/>
      <c r="D135" s="50"/>
      <c r="E135" s="4"/>
      <c r="F135" s="4"/>
      <c r="G135" s="4"/>
      <c r="H135" s="4"/>
      <c r="I135" s="4"/>
      <c r="J135" s="4"/>
      <c r="K135" s="4"/>
    </row>
    <row r="136" spans="2:11" s="6" customFormat="1" x14ac:dyDescent="0.25">
      <c r="B136" s="57"/>
      <c r="C136" s="4"/>
      <c r="D136" s="50"/>
      <c r="E136" s="4"/>
      <c r="F136" s="4"/>
      <c r="G136" s="4"/>
      <c r="H136" s="4"/>
      <c r="I136" s="4"/>
      <c r="J136" s="4"/>
      <c r="K136" s="4"/>
    </row>
    <row r="137" spans="2:11" s="6" customFormat="1" x14ac:dyDescent="0.25">
      <c r="B137" s="57"/>
      <c r="C137" s="4"/>
      <c r="D137" s="50"/>
      <c r="E137" s="4"/>
      <c r="F137" s="4"/>
      <c r="G137" s="4"/>
      <c r="H137" s="4"/>
      <c r="I137" s="4"/>
      <c r="J137" s="4"/>
      <c r="K137" s="4"/>
    </row>
    <row r="138" spans="2:11" s="6" customFormat="1" x14ac:dyDescent="0.25">
      <c r="B138" s="57"/>
      <c r="C138" s="4"/>
      <c r="D138" s="50"/>
      <c r="E138" s="4"/>
      <c r="F138" s="4"/>
      <c r="G138" s="4"/>
      <c r="H138" s="4"/>
      <c r="I138" s="4"/>
      <c r="J138" s="4"/>
      <c r="K138" s="4"/>
    </row>
    <row r="139" spans="2:11" s="6" customFormat="1" x14ac:dyDescent="0.25">
      <c r="B139" s="57"/>
      <c r="C139" s="4"/>
      <c r="D139" s="50"/>
      <c r="E139" s="4"/>
      <c r="F139" s="4"/>
      <c r="G139" s="4"/>
      <c r="H139" s="4"/>
      <c r="I139" s="4"/>
      <c r="J139" s="4"/>
      <c r="K139" s="4"/>
    </row>
    <row r="140" spans="2:11" s="6" customFormat="1" x14ac:dyDescent="0.25">
      <c r="B140" s="57"/>
      <c r="C140" s="4"/>
      <c r="D140" s="50"/>
      <c r="E140" s="4"/>
      <c r="F140" s="4"/>
      <c r="G140" s="4"/>
      <c r="H140" s="4"/>
      <c r="I140" s="4"/>
      <c r="J140" s="4"/>
      <c r="K140" s="4"/>
    </row>
    <row r="141" spans="2:11" s="6" customFormat="1" x14ac:dyDescent="0.25">
      <c r="B141" s="57"/>
      <c r="C141" s="4"/>
      <c r="D141" s="50"/>
      <c r="E141" s="4"/>
      <c r="F141" s="4"/>
      <c r="G141" s="4"/>
      <c r="H141" s="4"/>
      <c r="I141" s="4"/>
      <c r="J141" s="4"/>
      <c r="K141" s="4"/>
    </row>
    <row r="142" spans="2:11" s="6" customFormat="1" x14ac:dyDescent="0.25">
      <c r="B142" s="57"/>
      <c r="C142" s="4"/>
      <c r="D142" s="50"/>
      <c r="E142" s="4"/>
      <c r="F142" s="4"/>
      <c r="G142" s="4"/>
      <c r="H142" s="4"/>
      <c r="I142" s="4"/>
      <c r="J142" s="4"/>
      <c r="K142" s="4"/>
    </row>
    <row r="143" spans="2:11" s="6" customFormat="1" x14ac:dyDescent="0.25">
      <c r="B143" s="57"/>
      <c r="C143" s="4"/>
      <c r="D143" s="50"/>
      <c r="E143" s="4"/>
      <c r="F143" s="4"/>
      <c r="G143" s="4"/>
      <c r="H143" s="4"/>
      <c r="I143" s="4"/>
      <c r="J143" s="4"/>
      <c r="K143" s="4"/>
    </row>
    <row r="144" spans="2:11" s="6" customFormat="1" x14ac:dyDescent="0.25">
      <c r="B144" s="57"/>
      <c r="C144" s="4"/>
      <c r="D144" s="50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57"/>
      <c r="C145" s="4"/>
      <c r="D145" s="50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57"/>
      <c r="C146" s="4"/>
      <c r="D146" s="50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57"/>
      <c r="C147" s="4"/>
      <c r="D147" s="50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57"/>
      <c r="C148" s="4"/>
      <c r="D148" s="50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57"/>
      <c r="C149" s="4"/>
      <c r="D149" s="50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57"/>
      <c r="C150" s="4"/>
      <c r="D150" s="50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57"/>
      <c r="C151" s="4"/>
      <c r="D151" s="50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57"/>
      <c r="C152" s="4"/>
      <c r="D152" s="50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57"/>
      <c r="C153" s="4"/>
      <c r="D153" s="50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57"/>
      <c r="C154" s="4"/>
      <c r="D154" s="50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57"/>
      <c r="C155" s="4"/>
      <c r="D155" s="50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57"/>
      <c r="C156" s="4"/>
      <c r="D156" s="50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57"/>
      <c r="C157" s="4"/>
      <c r="D157" s="50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57"/>
      <c r="C158" s="4"/>
      <c r="D158" s="50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57"/>
      <c r="C159" s="4"/>
      <c r="D159" s="50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57"/>
      <c r="C160" s="4"/>
      <c r="D160" s="50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57"/>
      <c r="C161" s="4"/>
      <c r="D161" s="50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57"/>
      <c r="C162" s="4"/>
      <c r="D162" s="50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57"/>
      <c r="C163" s="4"/>
      <c r="D163" s="50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57"/>
      <c r="C164" s="4"/>
      <c r="D164" s="50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57"/>
      <c r="C165" s="4"/>
      <c r="D165" s="50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57"/>
      <c r="C166" s="4"/>
      <c r="D166" s="50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57"/>
      <c r="C167" s="4"/>
      <c r="D167" s="50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57"/>
      <c r="C168" s="4"/>
      <c r="D168" s="50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57"/>
      <c r="C169" s="4"/>
      <c r="D169" s="50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57"/>
      <c r="C170" s="4"/>
      <c r="D170" s="50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57"/>
      <c r="C171" s="4"/>
      <c r="D171" s="50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57"/>
      <c r="C172" s="4"/>
      <c r="D172" s="50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57"/>
      <c r="C173" s="4"/>
      <c r="D173" s="50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57"/>
      <c r="C174" s="4"/>
      <c r="D174" s="50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57"/>
      <c r="C175" s="4"/>
      <c r="D175" s="50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57"/>
      <c r="C176" s="4"/>
      <c r="D176" s="50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57"/>
      <c r="C177" s="4"/>
      <c r="D177" s="50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57"/>
      <c r="C178" s="4"/>
      <c r="D178" s="50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57"/>
      <c r="C179" s="4"/>
      <c r="D179" s="50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57"/>
      <c r="C180" s="4"/>
      <c r="D180" s="50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57"/>
      <c r="C181" s="4"/>
      <c r="D181" s="50"/>
      <c r="E181" s="4"/>
      <c r="F181" s="4"/>
      <c r="G181" s="4"/>
      <c r="H181" s="4"/>
      <c r="I181" s="4"/>
      <c r="J181" s="4"/>
      <c r="K181" s="4"/>
    </row>
    <row r="182" spans="2:11" s="6" customFormat="1" x14ac:dyDescent="0.25">
      <c r="B182" s="57"/>
      <c r="C182" s="4"/>
      <c r="D182" s="50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57"/>
      <c r="C183" s="4"/>
      <c r="D183" s="50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57"/>
      <c r="C184" s="4"/>
      <c r="D184" s="50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57"/>
      <c r="C185" s="4"/>
      <c r="D185" s="50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57"/>
      <c r="C186" s="4"/>
      <c r="D186" s="50"/>
      <c r="E186" s="4"/>
      <c r="F186" s="4"/>
      <c r="G186" s="4"/>
      <c r="H186" s="4"/>
      <c r="I186" s="4"/>
      <c r="J186" s="4"/>
      <c r="K186" s="4"/>
    </row>
    <row r="187" spans="2:11" s="6" customFormat="1" ht="16.5" customHeight="1" x14ac:dyDescent="0.25">
      <c r="B187" s="57"/>
      <c r="C187" s="4"/>
      <c r="D187" s="50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60"/>
      <c r="C188" s="4"/>
      <c r="D188" s="50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57"/>
      <c r="C189" s="4"/>
      <c r="D189" s="50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57"/>
      <c r="C190" s="4"/>
      <c r="D190" s="50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57"/>
      <c r="C191" s="4"/>
      <c r="D191" s="50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57"/>
      <c r="C192" s="4"/>
      <c r="D192" s="50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57"/>
      <c r="C193" s="4"/>
      <c r="D193" s="50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57"/>
      <c r="C194" s="4"/>
      <c r="D194" s="50"/>
      <c r="E194" s="4"/>
      <c r="F194" s="4"/>
      <c r="G194" s="4"/>
      <c r="H194" s="4"/>
      <c r="I194" s="4"/>
      <c r="J194" s="4"/>
      <c r="K194" s="4"/>
    </row>
    <row r="195" spans="2:11" s="6" customFormat="1" x14ac:dyDescent="0.25">
      <c r="B195" s="57"/>
      <c r="C195" s="4"/>
      <c r="D195" s="50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57"/>
      <c r="C196" s="4"/>
      <c r="D196" s="50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57"/>
      <c r="C197" s="4"/>
      <c r="D197" s="50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57"/>
      <c r="C198" s="4"/>
      <c r="D198" s="50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57"/>
      <c r="C199" s="4"/>
      <c r="D199" s="50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57"/>
      <c r="C200" s="4"/>
      <c r="D200" s="50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57"/>
      <c r="C201" s="4"/>
      <c r="D201" s="50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57"/>
      <c r="C202" s="4"/>
      <c r="D202" s="50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57"/>
      <c r="C203" s="4"/>
      <c r="D203" s="50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57"/>
      <c r="C204" s="4"/>
      <c r="D204" s="50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57"/>
      <c r="C205" s="4"/>
      <c r="D205" s="50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57"/>
      <c r="C206" s="4"/>
      <c r="D206" s="50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57"/>
      <c r="C207" s="4"/>
      <c r="D207" s="50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57"/>
      <c r="C208" s="4"/>
      <c r="D208" s="50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57"/>
      <c r="C209" s="4"/>
      <c r="D209" s="50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57"/>
      <c r="C210" s="4"/>
      <c r="D210" s="50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57"/>
      <c r="C211" s="4"/>
      <c r="D211" s="50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57"/>
      <c r="C212" s="4"/>
      <c r="D212" s="50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57"/>
      <c r="C213" s="4"/>
      <c r="D213" s="50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57"/>
      <c r="C214" s="4"/>
      <c r="D214" s="50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57"/>
      <c r="C215" s="4"/>
      <c r="D215" s="50"/>
      <c r="E215" s="4"/>
      <c r="F215" s="4"/>
      <c r="G215" s="4"/>
      <c r="H215" s="4"/>
      <c r="I215" s="4"/>
      <c r="J215" s="4"/>
      <c r="K215" s="4"/>
    </row>
    <row r="216" spans="2:11" s="6" customFormat="1" x14ac:dyDescent="0.25">
      <c r="B216" s="57"/>
      <c r="C216" s="4"/>
      <c r="D216" s="50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57"/>
      <c r="C217" s="4"/>
      <c r="D217" s="50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57"/>
      <c r="C218" s="4"/>
      <c r="D218" s="50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57"/>
      <c r="C219" s="4"/>
      <c r="D219" s="50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57"/>
      <c r="C220" s="4"/>
      <c r="D220" s="50"/>
      <c r="E220" s="4"/>
      <c r="F220" s="4"/>
      <c r="G220" s="4"/>
      <c r="H220" s="4"/>
      <c r="I220" s="4"/>
      <c r="J220" s="4"/>
      <c r="K220" s="4"/>
    </row>
    <row r="221" spans="2:11" s="61" customFormat="1" x14ac:dyDescent="0.25">
      <c r="B221" s="57"/>
      <c r="C221" s="4"/>
      <c r="D221" s="50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57"/>
      <c r="C222" s="4"/>
      <c r="D222" s="50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1"/>
      <c r="C223" s="4"/>
      <c r="D223" s="50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1"/>
      <c r="C224" s="4"/>
      <c r="D224" s="50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1"/>
      <c r="C225" s="4"/>
      <c r="D225" s="50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1"/>
      <c r="C226" s="4"/>
      <c r="D226" s="50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1"/>
      <c r="C227" s="4"/>
      <c r="D227" s="50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1"/>
      <c r="C228" s="4"/>
      <c r="D228" s="50"/>
      <c r="E228" s="4"/>
      <c r="F228" s="4"/>
      <c r="G228" s="4"/>
      <c r="H228" s="4"/>
      <c r="I228" s="4"/>
      <c r="J228" s="4"/>
      <c r="K228" s="4"/>
    </row>
    <row r="229" spans="2:11" s="6" customFormat="1" x14ac:dyDescent="0.25">
      <c r="B229" s="1"/>
      <c r="C229" s="4"/>
      <c r="D229" s="50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1"/>
      <c r="C230" s="4"/>
      <c r="D230" s="50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50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50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50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50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50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50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50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50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50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50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50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50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50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50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50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50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50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50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50"/>
      <c r="E249" s="4"/>
      <c r="F249" s="4"/>
      <c r="G249" s="4"/>
      <c r="H249" s="4"/>
      <c r="I249" s="4"/>
      <c r="J249" s="4"/>
      <c r="K249" s="4"/>
    </row>
    <row r="250" spans="2:11" s="6" customFormat="1" x14ac:dyDescent="0.25">
      <c r="B250" s="1"/>
      <c r="C250" s="4"/>
      <c r="D250" s="50"/>
      <c r="E250" s="4"/>
      <c r="F250" s="4"/>
      <c r="G250" s="4"/>
      <c r="H250" s="4"/>
      <c r="I250" s="4"/>
      <c r="J250" s="4"/>
      <c r="K250" s="4"/>
    </row>
    <row r="251" spans="2:11" s="6" customFormat="1" x14ac:dyDescent="0.25">
      <c r="B251" s="1"/>
      <c r="C251" s="4"/>
      <c r="D251" s="50"/>
      <c r="E251" s="4"/>
      <c r="F251" s="4"/>
      <c r="G251" s="4"/>
      <c r="H251" s="4"/>
      <c r="I251" s="4"/>
      <c r="J251" s="4"/>
      <c r="K251" s="4"/>
    </row>
    <row r="252" spans="2:11" s="6" customFormat="1" x14ac:dyDescent="0.25">
      <c r="B252" s="1"/>
      <c r="C252" s="4"/>
      <c r="D252" s="50"/>
      <c r="E252" s="4"/>
      <c r="F252" s="4"/>
      <c r="G252" s="4"/>
      <c r="H252" s="4"/>
      <c r="I252" s="4"/>
      <c r="J252" s="4"/>
      <c r="K252" s="4"/>
    </row>
    <row r="253" spans="2:11" s="6" customFormat="1" x14ac:dyDescent="0.25">
      <c r="B253" s="1"/>
      <c r="C253" s="4"/>
      <c r="D253" s="50"/>
      <c r="E253" s="4"/>
      <c r="F253" s="4"/>
      <c r="G253" s="4"/>
      <c r="H253" s="4"/>
      <c r="I253" s="4"/>
      <c r="J253" s="4"/>
      <c r="K253" s="4"/>
    </row>
    <row r="254" spans="2:11" s="6" customFormat="1" x14ac:dyDescent="0.25">
      <c r="B254" s="1"/>
      <c r="C254" s="4"/>
      <c r="D254" s="50"/>
      <c r="E254" s="4"/>
      <c r="F254" s="4"/>
      <c r="G254" s="4"/>
      <c r="H254" s="4"/>
      <c r="I254" s="4"/>
      <c r="J254" s="4"/>
      <c r="K254" s="4"/>
    </row>
    <row r="255" spans="2:11" s="6" customFormat="1" ht="18.75" customHeight="1" x14ac:dyDescent="0.25">
      <c r="B255" s="1"/>
      <c r="C255" s="4"/>
      <c r="D255" s="50"/>
      <c r="E255" s="4"/>
      <c r="F255" s="4"/>
      <c r="G255" s="4"/>
      <c r="H255" s="4"/>
      <c r="I255" s="4"/>
      <c r="J255" s="4"/>
      <c r="K255" s="4"/>
    </row>
  </sheetData>
  <mergeCells count="10">
    <mergeCell ref="B97:C99"/>
    <mergeCell ref="E102:F102"/>
    <mergeCell ref="E103:F103"/>
    <mergeCell ref="I104:K104"/>
    <mergeCell ref="B7:K7"/>
    <mergeCell ref="B8:K8"/>
    <mergeCell ref="B9:K9"/>
    <mergeCell ref="B10:K10"/>
    <mergeCell ref="B94:F94"/>
    <mergeCell ref="B95:F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2"/>
  <sheetViews>
    <sheetView showGridLines="0" view="pageBreakPreview" zoomScale="60" zoomScaleNormal="70" workbookViewId="0">
      <selection activeCell="A9" sqref="A9:J9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66"/>
      <c r="C6" s="68"/>
      <c r="D6" s="66"/>
      <c r="E6" s="66"/>
      <c r="F6" s="66"/>
      <c r="G6" s="66"/>
      <c r="H6" s="66"/>
      <c r="I6" s="66"/>
      <c r="J6" s="66"/>
    </row>
    <row r="7" spans="1:10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x14ac:dyDescent="0.3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x14ac:dyDescent="0.35">
      <c r="A9" s="141">
        <v>45412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0" x14ac:dyDescent="0.35">
      <c r="A10" s="141" t="s">
        <v>2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80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80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80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80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4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80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80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417000172</v>
      </c>
      <c r="B80" s="80" t="s">
        <v>175</v>
      </c>
      <c r="C80" s="81" t="s">
        <v>144</v>
      </c>
      <c r="D80" s="80" t="s">
        <v>176</v>
      </c>
      <c r="E80" s="100">
        <v>45294</v>
      </c>
      <c r="F80" s="83">
        <v>2500</v>
      </c>
      <c r="G80" s="84">
        <v>45657</v>
      </c>
      <c r="H80" s="85">
        <v>0</v>
      </c>
      <c r="I80" s="78">
        <f t="shared" ref="I80:I81" si="3">F80-H80</f>
        <v>2500</v>
      </c>
      <c r="J80" s="79" t="s">
        <v>142</v>
      </c>
    </row>
    <row r="81" spans="1:11" s="86" customFormat="1" ht="21" customHeight="1" x14ac:dyDescent="0.25">
      <c r="A81" s="71">
        <v>417000172</v>
      </c>
      <c r="B81" s="80" t="s">
        <v>175</v>
      </c>
      <c r="C81" s="81" t="s">
        <v>144</v>
      </c>
      <c r="D81" s="80" t="s">
        <v>190</v>
      </c>
      <c r="E81" s="100">
        <v>45325</v>
      </c>
      <c r="F81" s="83">
        <v>2500</v>
      </c>
      <c r="G81" s="84">
        <v>46022</v>
      </c>
      <c r="H81" s="85">
        <v>0</v>
      </c>
      <c r="I81" s="78">
        <f t="shared" si="3"/>
        <v>2500</v>
      </c>
      <c r="J81" s="79" t="s">
        <v>142</v>
      </c>
    </row>
    <row r="82" spans="1:11" s="86" customFormat="1" ht="21" customHeight="1" x14ac:dyDescent="0.25">
      <c r="A82" s="71">
        <v>4700234067</v>
      </c>
      <c r="B82" s="80" t="s">
        <v>181</v>
      </c>
      <c r="C82" s="81" t="s">
        <v>182</v>
      </c>
      <c r="D82" s="80" t="s">
        <v>193</v>
      </c>
      <c r="E82" s="100">
        <v>45204</v>
      </c>
      <c r="F82" s="83">
        <f>400000+40000+40000</f>
        <v>480000</v>
      </c>
      <c r="G82" s="84">
        <v>45657</v>
      </c>
      <c r="H82" s="85">
        <v>0</v>
      </c>
      <c r="I82" s="78">
        <f t="shared" si="2"/>
        <v>480000</v>
      </c>
      <c r="J82" s="79" t="s">
        <v>142</v>
      </c>
    </row>
    <row r="83" spans="1:11" s="86" customFormat="1" ht="102" customHeight="1" x14ac:dyDescent="0.25">
      <c r="A83" s="102" t="s">
        <v>208</v>
      </c>
      <c r="B83" s="80" t="s">
        <v>209</v>
      </c>
      <c r="C83" s="81" t="s">
        <v>182</v>
      </c>
      <c r="D83" s="103" t="s">
        <v>210</v>
      </c>
      <c r="E83" s="100" t="s">
        <v>225</v>
      </c>
      <c r="F83" s="83">
        <f>31411.6*6</f>
        <v>188469.59999999998</v>
      </c>
      <c r="G83" s="84">
        <v>45657</v>
      </c>
      <c r="H83" s="85">
        <v>0</v>
      </c>
      <c r="I83" s="78">
        <f t="shared" si="2"/>
        <v>188469.59999999998</v>
      </c>
      <c r="J83" s="121" t="s">
        <v>212</v>
      </c>
    </row>
    <row r="84" spans="1:11" s="86" customFormat="1" ht="21" customHeight="1" x14ac:dyDescent="0.25">
      <c r="A84" s="71">
        <v>122021523</v>
      </c>
      <c r="B84" s="80" t="s">
        <v>194</v>
      </c>
      <c r="C84" s="81" t="s">
        <v>195</v>
      </c>
      <c r="D84" s="80" t="s">
        <v>196</v>
      </c>
      <c r="E84" s="100" t="s">
        <v>197</v>
      </c>
      <c r="F84" s="83">
        <v>5140</v>
      </c>
      <c r="G84" s="84">
        <v>46022</v>
      </c>
      <c r="H84" s="85">
        <v>0</v>
      </c>
      <c r="I84" s="78">
        <f t="shared" si="2"/>
        <v>5140</v>
      </c>
      <c r="J84" s="79" t="s">
        <v>142</v>
      </c>
    </row>
    <row r="85" spans="1:11" s="86" customFormat="1" ht="21" customHeight="1" x14ac:dyDescent="0.25">
      <c r="A85" s="71">
        <v>101014334</v>
      </c>
      <c r="B85" s="80" t="s">
        <v>202</v>
      </c>
      <c r="C85" s="81" t="s">
        <v>203</v>
      </c>
      <c r="D85" s="80" t="s">
        <v>204</v>
      </c>
      <c r="E85" s="100">
        <v>45294</v>
      </c>
      <c r="F85" s="83">
        <v>6900</v>
      </c>
      <c r="G85" s="84">
        <v>45657</v>
      </c>
      <c r="H85" s="85">
        <v>0</v>
      </c>
      <c r="I85" s="78">
        <f>F85-H85</f>
        <v>6900</v>
      </c>
      <c r="J85" s="79" t="s">
        <v>142</v>
      </c>
    </row>
    <row r="86" spans="1:11" s="86" customFormat="1" ht="58.5" customHeight="1" x14ac:dyDescent="0.25">
      <c r="A86" s="71">
        <v>401500973</v>
      </c>
      <c r="B86" s="80" t="s">
        <v>213</v>
      </c>
      <c r="C86" s="81" t="s">
        <v>35</v>
      </c>
      <c r="D86" s="103" t="s">
        <v>214</v>
      </c>
      <c r="E86" s="100">
        <v>45371</v>
      </c>
      <c r="F86" s="83">
        <v>90000</v>
      </c>
      <c r="G86" s="84">
        <v>46022</v>
      </c>
      <c r="H86" s="85">
        <v>0</v>
      </c>
      <c r="I86" s="78">
        <f>F86-H86</f>
        <v>90000</v>
      </c>
      <c r="J86" s="79" t="s">
        <v>142</v>
      </c>
    </row>
    <row r="87" spans="1:11" s="86" customFormat="1" ht="21" customHeight="1" x14ac:dyDescent="0.35">
      <c r="A87" s="149" t="s">
        <v>148</v>
      </c>
      <c r="B87" s="150"/>
      <c r="C87" s="150"/>
      <c r="D87" s="150"/>
      <c r="E87" s="151"/>
      <c r="F87" s="104">
        <f>SUM(F74:F86)</f>
        <v>2383107.7000000002</v>
      </c>
      <c r="G87" s="104"/>
      <c r="H87" s="105"/>
      <c r="I87" s="106">
        <f>SUM(I74:I86)</f>
        <v>2383107.7000000002</v>
      </c>
      <c r="J87" s="107"/>
    </row>
    <row r="88" spans="1:11" s="86" customFormat="1" ht="21" customHeight="1" x14ac:dyDescent="0.5">
      <c r="A88" s="152" t="s">
        <v>149</v>
      </c>
      <c r="B88" s="152"/>
      <c r="C88" s="152"/>
      <c r="D88" s="152"/>
      <c r="E88" s="152"/>
      <c r="F88" s="108">
        <f>F72+F87</f>
        <v>8763922.3900000006</v>
      </c>
      <c r="G88" s="108"/>
      <c r="H88" s="105"/>
      <c r="I88" s="109">
        <f>I72+I87</f>
        <v>8763922.3900000006</v>
      </c>
      <c r="J88" s="107"/>
    </row>
    <row r="89" spans="1:11" s="86" customFormat="1" ht="21" customHeight="1" x14ac:dyDescent="0.35">
      <c r="A89" s="110"/>
      <c r="B89" s="111"/>
      <c r="C89" s="111"/>
      <c r="D89" s="147"/>
      <c r="E89" s="147"/>
      <c r="F89" s="68"/>
      <c r="G89" s="68"/>
      <c r="H89" s="68"/>
      <c r="I89" s="68"/>
      <c r="J89" s="68"/>
    </row>
    <row r="90" spans="1:11" s="86" customFormat="1" ht="21" customHeight="1" x14ac:dyDescent="0.35">
      <c r="B90" s="146" t="s">
        <v>211</v>
      </c>
      <c r="C90" s="146"/>
      <c r="D90" s="113"/>
      <c r="E90" s="69"/>
      <c r="F90" s="69"/>
      <c r="G90" s="114"/>
      <c r="H90" s="114"/>
      <c r="I90" s="68"/>
      <c r="J90" s="68"/>
      <c r="K90" s="68"/>
    </row>
    <row r="91" spans="1:11" s="86" customFormat="1" ht="21" customHeight="1" x14ac:dyDescent="0.35">
      <c r="B91" s="146"/>
      <c r="C91" s="146"/>
      <c r="D91" s="119"/>
      <c r="E91" s="69"/>
      <c r="F91" s="69"/>
      <c r="G91" s="69"/>
      <c r="H91" s="69"/>
      <c r="I91" s="68"/>
      <c r="J91" s="68"/>
      <c r="K91" s="68"/>
    </row>
    <row r="92" spans="1:11" s="86" customFormat="1" ht="21" customHeight="1" x14ac:dyDescent="0.35">
      <c r="B92" s="146"/>
      <c r="C92" s="146"/>
      <c r="D92" s="119"/>
      <c r="E92" s="69"/>
      <c r="F92" s="69"/>
      <c r="G92" s="69"/>
      <c r="H92" s="69"/>
      <c r="I92" s="68"/>
      <c r="J92" s="68"/>
      <c r="K92" s="68"/>
    </row>
    <row r="93" spans="1:11" s="86" customFormat="1" ht="21" customHeight="1" x14ac:dyDescent="0.35">
      <c r="B93" s="120"/>
      <c r="C93" s="120"/>
      <c r="D93" s="119"/>
      <c r="E93" s="69"/>
      <c r="F93" s="69"/>
      <c r="G93" s="69"/>
      <c r="H93" s="69"/>
      <c r="I93" s="69"/>
      <c r="J93" s="69"/>
      <c r="K93" s="69"/>
    </row>
    <row r="94" spans="1:11" s="86" customFormat="1" ht="21" customHeight="1" x14ac:dyDescent="0.35">
      <c r="B94" s="120"/>
      <c r="C94" s="120"/>
      <c r="D94" s="111"/>
      <c r="E94" s="69"/>
      <c r="F94" s="69"/>
      <c r="G94" s="68"/>
      <c r="H94" s="68"/>
      <c r="I94" s="69"/>
      <c r="J94" s="69"/>
      <c r="K94" s="69"/>
    </row>
    <row r="95" spans="1:11" s="86" customFormat="1" ht="21" customHeight="1" x14ac:dyDescent="0.35">
      <c r="B95" s="110"/>
      <c r="C95" s="111"/>
      <c r="D95" s="111"/>
      <c r="E95" s="147" t="s">
        <v>152</v>
      </c>
      <c r="F95" s="147"/>
      <c r="G95" s="68"/>
      <c r="H95" s="68"/>
      <c r="I95" s="68"/>
      <c r="J95" s="68"/>
      <c r="K95" s="68"/>
    </row>
    <row r="96" spans="1:11" s="86" customFormat="1" ht="21" customHeight="1" x14ac:dyDescent="0.35">
      <c r="B96" s="110"/>
      <c r="C96" s="111"/>
      <c r="D96" s="111"/>
      <c r="E96" s="140" t="s">
        <v>153</v>
      </c>
      <c r="F96" s="140"/>
      <c r="G96" s="68"/>
      <c r="H96" s="68"/>
      <c r="I96" s="68"/>
      <c r="J96" s="68"/>
      <c r="K96" s="68"/>
    </row>
    <row r="97" spans="1:11" s="86" customFormat="1" ht="21" customHeight="1" x14ac:dyDescent="0.35">
      <c r="B97" s="112"/>
      <c r="C97" s="69"/>
      <c r="D97" s="113"/>
      <c r="E97" s="69"/>
      <c r="F97" s="69"/>
      <c r="G97" s="69"/>
      <c r="H97" s="69"/>
      <c r="I97" s="148"/>
      <c r="J97" s="140"/>
      <c r="K97" s="140"/>
    </row>
    <row r="98" spans="1:11" s="86" customFormat="1" ht="21" customHeight="1" x14ac:dyDescent="0.35">
      <c r="B98" s="112"/>
      <c r="C98" s="69"/>
      <c r="D98" s="113"/>
      <c r="E98" s="69"/>
      <c r="F98" s="69"/>
      <c r="G98" s="69"/>
      <c r="H98" s="69"/>
      <c r="I98" s="69"/>
      <c r="J98" s="69"/>
      <c r="K98" s="69"/>
    </row>
    <row r="99" spans="1:11" s="86" customFormat="1" ht="21" customHeight="1" x14ac:dyDescent="0.35">
      <c r="B99" s="112"/>
      <c r="C99" s="69"/>
      <c r="D99" s="113"/>
      <c r="E99" s="69"/>
      <c r="F99" s="69"/>
      <c r="G99" s="68"/>
      <c r="H99" s="68"/>
      <c r="I99" s="69"/>
      <c r="J99" s="69"/>
      <c r="K99" s="69"/>
    </row>
    <row r="100" spans="1:11" s="86" customFormat="1" ht="24.75" customHeight="1" x14ac:dyDescent="0.35">
      <c r="A100" s="112"/>
      <c r="B100" s="69"/>
      <c r="C100" s="113"/>
      <c r="D100" s="69"/>
      <c r="E100" s="69"/>
      <c r="F100" s="69"/>
      <c r="G100" s="69"/>
      <c r="H100" s="69"/>
      <c r="I100" s="69"/>
      <c r="J100" s="69"/>
    </row>
    <row r="101" spans="1:11" s="86" customFormat="1" ht="21" customHeight="1" x14ac:dyDescent="0.35">
      <c r="A101" s="112"/>
      <c r="B101" s="69"/>
      <c r="C101" s="113"/>
      <c r="D101" s="69"/>
      <c r="E101" s="69"/>
      <c r="F101" s="69"/>
      <c r="G101" s="69"/>
      <c r="H101" s="69"/>
      <c r="I101" s="69"/>
      <c r="J101" s="69"/>
    </row>
    <row r="102" spans="1:11" s="86" customFormat="1" ht="21" customHeight="1" x14ac:dyDescent="0.35">
      <c r="A102" s="112"/>
      <c r="B102" s="69"/>
      <c r="C102" s="113"/>
      <c r="D102" s="69"/>
      <c r="E102" s="69"/>
      <c r="F102" s="69"/>
      <c r="G102" s="69"/>
      <c r="H102" s="69"/>
      <c r="I102" s="69"/>
      <c r="J102" s="69"/>
    </row>
    <row r="103" spans="1:11" s="86" customFormat="1" ht="21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0.25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0.25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0.25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116" customFormat="1" ht="18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  <c r="K115" s="115"/>
    </row>
    <row r="116" spans="1:11" s="116" customForma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68" customFormat="1" ht="60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68" customFormat="1" ht="15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</row>
    <row r="119" spans="1:11" s="68" customFormat="1" ht="15" customHeigh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116" customForma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68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ht="16.5" customHeigh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7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2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11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67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68" customFormat="1" x14ac:dyDescent="0.35">
      <c r="A211" s="67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67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ht="18.75" customHeigh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</sheetData>
  <mergeCells count="11">
    <mergeCell ref="E96:F96"/>
    <mergeCell ref="B90:C92"/>
    <mergeCell ref="E95:F95"/>
    <mergeCell ref="I97:K97"/>
    <mergeCell ref="A7:J7"/>
    <mergeCell ref="A8:J8"/>
    <mergeCell ref="A9:J9"/>
    <mergeCell ref="A10:J10"/>
    <mergeCell ref="D89:E89"/>
    <mergeCell ref="A87:E87"/>
    <mergeCell ref="A88:E88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5"/>
  <sheetViews>
    <sheetView showGridLines="0" tabSelected="1" view="pageBreakPreview" zoomScale="60" zoomScaleNormal="70" workbookViewId="0">
      <selection activeCell="C89" sqref="C89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122"/>
      <c r="C6" s="68"/>
      <c r="D6" s="122"/>
      <c r="E6" s="122"/>
      <c r="F6" s="122"/>
      <c r="G6" s="122"/>
      <c r="H6" s="122"/>
      <c r="I6" s="122"/>
      <c r="J6" s="122"/>
    </row>
    <row r="7" spans="1:10" x14ac:dyDescent="0.35">
      <c r="A7" s="140" t="s">
        <v>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x14ac:dyDescent="0.35">
      <c r="A8" s="140" t="s">
        <v>1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x14ac:dyDescent="0.35">
      <c r="A9" s="141">
        <v>45442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0" x14ac:dyDescent="0.35">
      <c r="A10" s="141" t="s">
        <v>2</v>
      </c>
      <c r="B10" s="141"/>
      <c r="C10" s="141"/>
      <c r="D10" s="141"/>
      <c r="E10" s="141"/>
      <c r="F10" s="141"/>
      <c r="G10" s="141"/>
      <c r="H10" s="141"/>
      <c r="I10" s="141"/>
      <c r="J10" s="141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125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125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125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125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2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125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125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4700234067</v>
      </c>
      <c r="B80" s="125" t="s">
        <v>181</v>
      </c>
      <c r="C80" s="81" t="s">
        <v>182</v>
      </c>
      <c r="D80" s="80" t="s">
        <v>193</v>
      </c>
      <c r="E80" s="100">
        <v>45204</v>
      </c>
      <c r="F80" s="83">
        <f>400000+40000+40000+40000</f>
        <v>520000</v>
      </c>
      <c r="G80" s="84">
        <v>45657</v>
      </c>
      <c r="H80" s="85">
        <v>0</v>
      </c>
      <c r="I80" s="78">
        <f t="shared" si="2"/>
        <v>520000</v>
      </c>
      <c r="J80" s="79" t="s">
        <v>142</v>
      </c>
    </row>
    <row r="81" spans="1:11" s="86" customFormat="1" ht="102" customHeight="1" x14ac:dyDescent="0.25">
      <c r="A81" s="102" t="s">
        <v>208</v>
      </c>
      <c r="B81" s="125" t="s">
        <v>209</v>
      </c>
      <c r="C81" s="81" t="s">
        <v>182</v>
      </c>
      <c r="D81" s="103" t="s">
        <v>210</v>
      </c>
      <c r="E81" s="100">
        <v>45229</v>
      </c>
      <c r="F81" s="83">
        <f>31411.6*7</f>
        <v>219881.19999999998</v>
      </c>
      <c r="G81" s="84">
        <v>45657</v>
      </c>
      <c r="H81" s="85">
        <v>0</v>
      </c>
      <c r="I81" s="78">
        <f t="shared" si="2"/>
        <v>219881.19999999998</v>
      </c>
      <c r="J81" s="121" t="s">
        <v>212</v>
      </c>
    </row>
    <row r="82" spans="1:11" s="86" customFormat="1" ht="21" customHeight="1" x14ac:dyDescent="0.25">
      <c r="A82" s="71">
        <v>122021523</v>
      </c>
      <c r="B82" s="91" t="s">
        <v>194</v>
      </c>
      <c r="C82" s="81" t="s">
        <v>195</v>
      </c>
      <c r="D82" s="80" t="s">
        <v>196</v>
      </c>
      <c r="E82" s="100" t="s">
        <v>197</v>
      </c>
      <c r="F82" s="83">
        <v>5140</v>
      </c>
      <c r="G82" s="84">
        <v>46022</v>
      </c>
      <c r="H82" s="85">
        <v>0</v>
      </c>
      <c r="I82" s="78">
        <f t="shared" si="2"/>
        <v>5140</v>
      </c>
      <c r="J82" s="79" t="s">
        <v>142</v>
      </c>
    </row>
    <row r="83" spans="1:11" s="86" customFormat="1" ht="58.5" customHeight="1" x14ac:dyDescent="0.25">
      <c r="A83" s="71">
        <v>401500973</v>
      </c>
      <c r="B83" s="125" t="s">
        <v>213</v>
      </c>
      <c r="C83" s="81" t="s">
        <v>35</v>
      </c>
      <c r="D83" s="103" t="s">
        <v>214</v>
      </c>
      <c r="E83" s="100">
        <v>45371</v>
      </c>
      <c r="F83" s="83">
        <v>90000</v>
      </c>
      <c r="G83" s="84">
        <v>46022</v>
      </c>
      <c r="H83" s="85">
        <v>0</v>
      </c>
      <c r="I83" s="78">
        <f t="shared" ref="I83:I89" si="3">F83-H83</f>
        <v>90000</v>
      </c>
      <c r="J83" s="79" t="s">
        <v>142</v>
      </c>
    </row>
    <row r="84" spans="1:11" s="86" customFormat="1" ht="58.5" customHeight="1" x14ac:dyDescent="0.25">
      <c r="A84" s="71">
        <v>401500973</v>
      </c>
      <c r="B84" s="125" t="s">
        <v>213</v>
      </c>
      <c r="C84" s="81" t="s">
        <v>35</v>
      </c>
      <c r="D84" s="103" t="s">
        <v>223</v>
      </c>
      <c r="E84" s="100">
        <v>45386</v>
      </c>
      <c r="F84" s="83">
        <v>30000</v>
      </c>
      <c r="G84" s="84">
        <v>46022</v>
      </c>
      <c r="H84" s="85">
        <v>0</v>
      </c>
      <c r="I84" s="78">
        <f t="shared" si="3"/>
        <v>30000</v>
      </c>
      <c r="J84" s="79" t="s">
        <v>142</v>
      </c>
    </row>
    <row r="85" spans="1:11" s="123" customFormat="1" ht="58.5" customHeight="1" x14ac:dyDescent="0.25">
      <c r="A85" s="124">
        <v>401500973</v>
      </c>
      <c r="B85" s="125" t="s">
        <v>213</v>
      </c>
      <c r="C85" s="126" t="s">
        <v>35</v>
      </c>
      <c r="D85" s="127" t="s">
        <v>222</v>
      </c>
      <c r="E85" s="128">
        <v>45418</v>
      </c>
      <c r="F85" s="101">
        <v>30000</v>
      </c>
      <c r="G85" s="129">
        <v>46022</v>
      </c>
      <c r="H85" s="130">
        <v>0</v>
      </c>
      <c r="I85" s="131">
        <f t="shared" si="3"/>
        <v>30000</v>
      </c>
      <c r="J85" s="132" t="s">
        <v>142</v>
      </c>
    </row>
    <row r="86" spans="1:11" s="123" customFormat="1" ht="58.5" customHeight="1" x14ac:dyDescent="0.25">
      <c r="A86" s="124">
        <v>101619262</v>
      </c>
      <c r="B86" s="125" t="s">
        <v>224</v>
      </c>
      <c r="C86" s="126" t="s">
        <v>35</v>
      </c>
      <c r="D86" s="127" t="s">
        <v>187</v>
      </c>
      <c r="E86" s="128">
        <v>45070</v>
      </c>
      <c r="F86" s="101">
        <v>109586.51</v>
      </c>
      <c r="G86" s="129">
        <v>45291</v>
      </c>
      <c r="H86" s="130">
        <v>0</v>
      </c>
      <c r="I86" s="131">
        <f t="shared" si="3"/>
        <v>109586.51</v>
      </c>
      <c r="J86" s="132" t="s">
        <v>142</v>
      </c>
    </row>
    <row r="87" spans="1:11" s="123" customFormat="1" ht="58.5" customHeight="1" x14ac:dyDescent="0.25">
      <c r="A87" s="133" t="s">
        <v>215</v>
      </c>
      <c r="B87" s="125" t="s">
        <v>216</v>
      </c>
      <c r="C87" s="126" t="s">
        <v>217</v>
      </c>
      <c r="D87" s="127" t="s">
        <v>218</v>
      </c>
      <c r="E87" s="128">
        <v>45411</v>
      </c>
      <c r="F87" s="101">
        <v>217067.75</v>
      </c>
      <c r="G87" s="129">
        <v>45657</v>
      </c>
      <c r="H87" s="130">
        <v>0</v>
      </c>
      <c r="I87" s="131">
        <f>F87-H87</f>
        <v>217067.75</v>
      </c>
      <c r="J87" s="132" t="s">
        <v>142</v>
      </c>
    </row>
    <row r="88" spans="1:11" s="123" customFormat="1" ht="58.5" customHeight="1" x14ac:dyDescent="0.25">
      <c r="A88" s="133" t="s">
        <v>226</v>
      </c>
      <c r="B88" s="125" t="s">
        <v>227</v>
      </c>
      <c r="C88" s="134" t="s">
        <v>228</v>
      </c>
      <c r="D88" s="127" t="s">
        <v>121</v>
      </c>
      <c r="E88" s="128">
        <v>45345</v>
      </c>
      <c r="F88" s="101">
        <v>94046</v>
      </c>
      <c r="G88" s="129">
        <v>45657</v>
      </c>
      <c r="H88" s="130">
        <v>0</v>
      </c>
      <c r="I88" s="131">
        <f>F88-H88</f>
        <v>94046</v>
      </c>
      <c r="J88" s="132" t="s">
        <v>142</v>
      </c>
    </row>
    <row r="89" spans="1:11" s="123" customFormat="1" ht="188.25" customHeight="1" x14ac:dyDescent="0.25">
      <c r="A89" s="124">
        <v>101821248</v>
      </c>
      <c r="B89" s="125" t="s">
        <v>219</v>
      </c>
      <c r="C89" s="126" t="s">
        <v>220</v>
      </c>
      <c r="D89" s="127" t="s">
        <v>221</v>
      </c>
      <c r="E89" s="128">
        <v>45412</v>
      </c>
      <c r="F89" s="101">
        <v>413566.07</v>
      </c>
      <c r="G89" s="129">
        <v>45657</v>
      </c>
      <c r="H89" s="130">
        <v>0</v>
      </c>
      <c r="I89" s="131">
        <f t="shared" si="3"/>
        <v>413566.07</v>
      </c>
      <c r="J89" s="132" t="s">
        <v>142</v>
      </c>
    </row>
    <row r="90" spans="1:11" s="86" customFormat="1" ht="21" customHeight="1" x14ac:dyDescent="0.35">
      <c r="A90" s="149" t="s">
        <v>148</v>
      </c>
      <c r="B90" s="150"/>
      <c r="C90" s="150"/>
      <c r="D90" s="150"/>
      <c r="E90" s="151"/>
      <c r="F90" s="104">
        <f>SUM(F74:F89)</f>
        <v>3336885.63</v>
      </c>
      <c r="G90" s="104"/>
      <c r="H90" s="105"/>
      <c r="I90" s="106">
        <f>SUM(I74:I89)</f>
        <v>3336885.63</v>
      </c>
      <c r="J90" s="107"/>
    </row>
    <row r="91" spans="1:11" s="86" customFormat="1" ht="21" customHeight="1" x14ac:dyDescent="0.5">
      <c r="A91" s="152" t="s">
        <v>149</v>
      </c>
      <c r="B91" s="152"/>
      <c r="C91" s="152"/>
      <c r="D91" s="152"/>
      <c r="E91" s="152"/>
      <c r="F91" s="108">
        <f>F72+F90</f>
        <v>9717700.3200000003</v>
      </c>
      <c r="G91" s="108"/>
      <c r="H91" s="105"/>
      <c r="I91" s="109">
        <f>I72+I90</f>
        <v>9717700.3200000003</v>
      </c>
      <c r="J91" s="107"/>
    </row>
    <row r="92" spans="1:11" s="86" customFormat="1" ht="21" customHeight="1" x14ac:dyDescent="0.35">
      <c r="A92" s="110"/>
      <c r="B92" s="111"/>
      <c r="C92" s="111"/>
      <c r="D92" s="147"/>
      <c r="E92" s="147"/>
      <c r="F92" s="68"/>
      <c r="G92" s="68"/>
      <c r="H92" s="68"/>
      <c r="I92" s="68"/>
      <c r="J92" s="68"/>
    </row>
    <row r="93" spans="1:11" s="86" customFormat="1" ht="21" customHeight="1" x14ac:dyDescent="0.35">
      <c r="B93" s="146" t="s">
        <v>211</v>
      </c>
      <c r="C93" s="146"/>
      <c r="D93" s="113"/>
      <c r="E93" s="69"/>
      <c r="F93" s="69"/>
      <c r="G93" s="114"/>
      <c r="H93" s="114"/>
      <c r="I93" s="68"/>
      <c r="J93" s="68"/>
      <c r="K93" s="68"/>
    </row>
    <row r="94" spans="1:11" s="86" customFormat="1" ht="21" customHeight="1" x14ac:dyDescent="0.35">
      <c r="B94" s="146"/>
      <c r="C94" s="146"/>
      <c r="D94" s="119"/>
      <c r="E94" s="69"/>
      <c r="F94" s="69"/>
      <c r="G94" s="69"/>
      <c r="H94" s="69"/>
      <c r="I94" s="68"/>
      <c r="J94" s="68"/>
      <c r="K94" s="68"/>
    </row>
    <row r="95" spans="1:11" s="86" customFormat="1" ht="21" customHeight="1" x14ac:dyDescent="0.35">
      <c r="B95" s="146"/>
      <c r="C95" s="146"/>
      <c r="D95" s="119"/>
      <c r="E95" s="69"/>
      <c r="F95" s="69"/>
      <c r="G95" s="69"/>
      <c r="H95" s="69"/>
      <c r="I95" s="68"/>
      <c r="J95" s="68"/>
      <c r="K95" s="68"/>
    </row>
    <row r="96" spans="1:11" s="86" customFormat="1" ht="21" customHeight="1" x14ac:dyDescent="0.35">
      <c r="B96" s="120"/>
      <c r="C96" s="120"/>
      <c r="D96" s="119"/>
      <c r="E96" s="69"/>
      <c r="F96" s="69"/>
      <c r="G96" s="69"/>
      <c r="H96" s="69"/>
      <c r="I96" s="69"/>
      <c r="J96" s="69"/>
      <c r="K96" s="69"/>
    </row>
    <row r="97" spans="1:11" s="86" customFormat="1" ht="21" customHeight="1" x14ac:dyDescent="0.35">
      <c r="B97" s="120"/>
      <c r="C97" s="120"/>
      <c r="D97" s="111"/>
      <c r="E97" s="69"/>
      <c r="F97" s="69"/>
      <c r="G97" s="68"/>
      <c r="H97" s="68"/>
      <c r="I97" s="69"/>
      <c r="J97" s="69"/>
      <c r="K97" s="69"/>
    </row>
    <row r="98" spans="1:11" s="86" customFormat="1" ht="21" customHeight="1" x14ac:dyDescent="0.35">
      <c r="B98" s="110"/>
      <c r="C98" s="111"/>
      <c r="D98" s="111"/>
      <c r="E98" s="147" t="s">
        <v>152</v>
      </c>
      <c r="F98" s="147"/>
      <c r="G98" s="68"/>
      <c r="H98" s="68"/>
      <c r="I98" s="68"/>
      <c r="J98" s="68"/>
      <c r="K98" s="68"/>
    </row>
    <row r="99" spans="1:11" s="86" customFormat="1" ht="21" customHeight="1" x14ac:dyDescent="0.35">
      <c r="B99" s="110"/>
      <c r="C99" s="111"/>
      <c r="D99" s="111"/>
      <c r="E99" s="140" t="s">
        <v>153</v>
      </c>
      <c r="F99" s="140"/>
      <c r="G99" s="68"/>
      <c r="H99" s="68"/>
      <c r="I99" s="68"/>
      <c r="J99" s="68"/>
      <c r="K99" s="68"/>
    </row>
    <row r="100" spans="1:11" s="86" customFormat="1" ht="21" customHeight="1" x14ac:dyDescent="0.35">
      <c r="B100" s="112"/>
      <c r="C100" s="69"/>
      <c r="D100" s="113"/>
      <c r="E100" s="69"/>
      <c r="F100" s="69"/>
      <c r="G100" s="69"/>
      <c r="H100" s="69"/>
      <c r="I100" s="148"/>
      <c r="J100" s="140"/>
      <c r="K100" s="140"/>
    </row>
    <row r="101" spans="1:11" s="86" customFormat="1" ht="21" customHeight="1" x14ac:dyDescent="0.35">
      <c r="B101" s="112"/>
      <c r="C101" s="69"/>
      <c r="D101" s="113"/>
      <c r="E101" s="69"/>
      <c r="F101" s="69"/>
      <c r="G101" s="69"/>
      <c r="H101" s="69"/>
      <c r="I101" s="69"/>
      <c r="J101" s="69"/>
      <c r="K101" s="69"/>
    </row>
    <row r="102" spans="1:11" s="86" customFormat="1" ht="21" customHeight="1" x14ac:dyDescent="0.35">
      <c r="B102" s="112"/>
      <c r="C102" s="69"/>
      <c r="D102" s="113"/>
      <c r="E102" s="69"/>
      <c r="F102" s="69"/>
      <c r="G102" s="68"/>
      <c r="H102" s="68"/>
      <c r="I102" s="69"/>
      <c r="J102" s="69"/>
      <c r="K102" s="69"/>
    </row>
    <row r="103" spans="1:11" s="86" customFormat="1" ht="24.75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1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1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1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86" customFormat="1" ht="20.25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</row>
    <row r="116" spans="1:11" s="86" customFormat="1" ht="20.25" customHeigh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86" customFormat="1" ht="20.25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116" customFormat="1" ht="18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  <c r="K118" s="115"/>
    </row>
    <row r="119" spans="1:11" s="116" customForma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68" customFormat="1" ht="60" customHeigh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ht="15" customHeigh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ht="15" customHeigh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116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2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ht="16.5" customHeigh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7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6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112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118" customFormat="1" x14ac:dyDescent="0.35">
      <c r="A211" s="112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112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  <row r="243" spans="1:10" s="68" customFormat="1" x14ac:dyDescent="0.35">
      <c r="A243" s="67"/>
      <c r="B243" s="69"/>
      <c r="C243" s="113"/>
      <c r="D243" s="69"/>
      <c r="E243" s="69"/>
      <c r="F243" s="69"/>
      <c r="G243" s="69"/>
      <c r="H243" s="69"/>
      <c r="I243" s="69"/>
      <c r="J243" s="69"/>
    </row>
    <row r="244" spans="1:10" s="68" customFormat="1" x14ac:dyDescent="0.35">
      <c r="A244" s="67"/>
      <c r="B244" s="69"/>
      <c r="C244" s="113"/>
      <c r="D244" s="69"/>
      <c r="E244" s="69"/>
      <c r="F244" s="69"/>
      <c r="G244" s="69"/>
      <c r="H244" s="69"/>
      <c r="I244" s="69"/>
      <c r="J244" s="69"/>
    </row>
    <row r="245" spans="1:10" s="68" customFormat="1" ht="18.75" customHeight="1" x14ac:dyDescent="0.35">
      <c r="A245" s="67"/>
      <c r="B245" s="69"/>
      <c r="C245" s="113"/>
      <c r="D245" s="69"/>
      <c r="E245" s="69"/>
      <c r="F245" s="69"/>
      <c r="G245" s="69"/>
      <c r="H245" s="69"/>
      <c r="I245" s="69"/>
      <c r="J245" s="69"/>
    </row>
  </sheetData>
  <mergeCells count="11">
    <mergeCell ref="A91:E91"/>
    <mergeCell ref="A7:J7"/>
    <mergeCell ref="A8:J8"/>
    <mergeCell ref="A9:J9"/>
    <mergeCell ref="A10:J10"/>
    <mergeCell ref="A90:E90"/>
    <mergeCell ref="D92:E92"/>
    <mergeCell ref="B93:C95"/>
    <mergeCell ref="E98:F98"/>
    <mergeCell ref="E99:F99"/>
    <mergeCell ref="I100:K100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DICIEMBRE 2023</vt:lpstr>
      <vt:lpstr>ENERO 2024</vt:lpstr>
      <vt:lpstr>FEBRERO 2024</vt:lpstr>
      <vt:lpstr>MARZO 2024</vt:lpstr>
      <vt:lpstr>ABRIL 2024</vt:lpstr>
      <vt:lpstr>MAYO 2024</vt:lpstr>
      <vt:lpstr>'ABRIL 2024'!Área_de_impresión</vt:lpstr>
      <vt:lpstr>'DICIEMBRE 2023'!Área_de_impresión</vt:lpstr>
      <vt:lpstr>'ENERO 2024'!Área_de_impresión</vt:lpstr>
      <vt:lpstr>'FEBRERO 2024'!Área_de_impresión</vt:lpstr>
      <vt:lpstr>'MAYO 2024'!Área_de_impresión</vt:lpstr>
      <vt:lpstr>'ABRIL 2024'!Títulos_a_imprimir</vt:lpstr>
      <vt:lpstr>'DICIEMBRE 2023'!Títulos_a_imprimir</vt:lpstr>
      <vt:lpstr>'ENERO 2024'!Títulos_a_imprimir</vt:lpstr>
      <vt:lpstr>'FEBRERO 2024'!Títulos_a_imprimir</vt:lpstr>
      <vt:lpstr>'MAYO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IDECOOP-CONTABILIDAD</cp:lastModifiedBy>
  <cp:lastPrinted>2024-06-17T18:51:00Z</cp:lastPrinted>
  <dcterms:created xsi:type="dcterms:W3CDTF">2023-12-29T19:52:27Z</dcterms:created>
  <dcterms:modified xsi:type="dcterms:W3CDTF">2024-06-17T19:10:28Z</dcterms:modified>
</cp:coreProperties>
</file>